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4505" yWindow="-15" windowWidth="14310" windowHeight="11925" activeTab="1"/>
  </bookViews>
  <sheets>
    <sheet name="ნაერთი " sheetId="3" r:id="rId1"/>
    <sheet name="ცენტრალური აპარატი " sheetId="4" r:id="rId2"/>
    <sheet name="საშტატო_თბილისი" sheetId="1" r:id="rId3"/>
    <sheet name="საშტატო_რეგიონები " sheetId="6" r:id="rId4"/>
  </sheets>
  <definedNames>
    <definedName name="_xlnm._FilterDatabase" localSheetId="2" hidden="1">საშტატო_თბილისი!$B$3:$H$34</definedName>
    <definedName name="_xlnm._FilterDatabase" localSheetId="3" hidden="1">'საშტატო_რეგიონები '!$B$3:$H$435</definedName>
    <definedName name="_xlnm._FilterDatabase" localSheetId="1" hidden="1">'ცენტრალური აპარატი '!$B$3:$H$124</definedName>
    <definedName name="_xlnm.Print_Area" localSheetId="0">'ნაერთი '!$A$1:$H$10</definedName>
    <definedName name="_xlnm.Print_Area" localSheetId="2">საშტატო_თბილისი!$B$1:$H$34</definedName>
    <definedName name="_xlnm.Print_Area" localSheetId="3">'საშტატო_რეგიონები '!$B$1:$H$435</definedName>
    <definedName name="_xlnm.Print_Area" localSheetId="1">'ცენტრალური აპარატი '!$B$1:$I$124</definedName>
    <definedName name="_xlnm.Print_Titles" localSheetId="2">საშტატო_თბილისი!$3:$3</definedName>
    <definedName name="_xlnm.Print_Titles" localSheetId="3">'საშტატო_რეგიონები '!$3:$3</definedName>
    <definedName name="_xlnm.Print_Titles" localSheetId="1">'ცენტრალური აპარატი '!$3:$3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4" i="4" l="1"/>
  <c r="H11" i="4"/>
  <c r="G17" i="4"/>
  <c r="G11" i="4"/>
  <c r="G7" i="4"/>
  <c r="G124" i="4"/>
  <c r="D124" i="4"/>
  <c r="D11" i="4"/>
  <c r="F11" i="4"/>
  <c r="H12" i="4"/>
  <c r="G12" i="4"/>
  <c r="F7" i="4"/>
  <c r="D7" i="4"/>
  <c r="G10" i="4"/>
  <c r="H10" i="4" s="1"/>
  <c r="G109" i="4"/>
  <c r="H109" i="4" s="1"/>
  <c r="G63" i="4" l="1"/>
  <c r="H63" i="4"/>
  <c r="G92" i="4" l="1"/>
  <c r="H92" i="4"/>
  <c r="D89" i="4"/>
  <c r="D53" i="4" l="1"/>
  <c r="D49" i="4"/>
  <c r="D45" i="4"/>
  <c r="G57" i="4"/>
  <c r="H57" i="4" s="1"/>
  <c r="G58" i="4"/>
  <c r="H58" i="4" s="1"/>
  <c r="D59" i="4"/>
  <c r="G70" i="4" l="1"/>
  <c r="H70" i="4" s="1"/>
  <c r="G62" i="4"/>
  <c r="H62" i="4" s="1"/>
  <c r="G64" i="4"/>
  <c r="H64" i="4" s="1"/>
  <c r="G72" i="4"/>
  <c r="H72" i="4" s="1"/>
  <c r="G71" i="4"/>
  <c r="H71" i="4" s="1"/>
  <c r="H4" i="3" l="1"/>
  <c r="H5" i="3"/>
  <c r="G4" i="3"/>
  <c r="G5" i="3"/>
  <c r="F6" i="3"/>
  <c r="E6" i="3"/>
  <c r="D107" i="4" l="1"/>
  <c r="G112" i="4"/>
  <c r="H112" i="4" s="1"/>
  <c r="G111" i="4"/>
  <c r="H111" i="4" s="1"/>
  <c r="G110" i="4"/>
  <c r="H110" i="4" s="1"/>
  <c r="G108" i="4"/>
  <c r="H108" i="4" s="1"/>
  <c r="D81" i="4"/>
  <c r="G85" i="4"/>
  <c r="H85" i="4" s="1"/>
  <c r="D42" i="4"/>
  <c r="G55" i="4"/>
  <c r="H55" i="4" s="1"/>
  <c r="G54" i="4"/>
  <c r="G52" i="4"/>
  <c r="H52" i="4" s="1"/>
  <c r="G51" i="4"/>
  <c r="H51" i="4" s="1"/>
  <c r="G50" i="4"/>
  <c r="G48" i="4"/>
  <c r="H48" i="4" s="1"/>
  <c r="G47" i="4"/>
  <c r="H47" i="4" s="1"/>
  <c r="G46" i="4"/>
  <c r="G44" i="4"/>
  <c r="H44" i="4" s="1"/>
  <c r="G43" i="4"/>
  <c r="H43" i="4" s="1"/>
  <c r="D37" i="4"/>
  <c r="G41" i="4"/>
  <c r="H41" i="4" s="1"/>
  <c r="G40" i="4"/>
  <c r="H40" i="4" s="1"/>
  <c r="G39" i="4"/>
  <c r="H39" i="4" s="1"/>
  <c r="G38" i="4"/>
  <c r="H38" i="4" s="1"/>
  <c r="G36" i="4"/>
  <c r="H36" i="4" s="1"/>
  <c r="G35" i="4"/>
  <c r="H35" i="4" s="1"/>
  <c r="G34" i="4"/>
  <c r="H34" i="4" s="1"/>
  <c r="D33" i="4"/>
  <c r="D25" i="4"/>
  <c r="G15" i="4"/>
  <c r="H15" i="4" s="1"/>
  <c r="G14" i="4"/>
  <c r="H14" i="4" s="1"/>
  <c r="G13" i="4"/>
  <c r="H13" i="4" s="1"/>
  <c r="H54" i="4" l="1"/>
  <c r="H53" i="4" s="1"/>
  <c r="G53" i="4"/>
  <c r="H50" i="4"/>
  <c r="H49" i="4" s="1"/>
  <c r="G49" i="4"/>
  <c r="H46" i="4"/>
  <c r="H45" i="4" s="1"/>
  <c r="G45" i="4"/>
  <c r="H107" i="4"/>
  <c r="H33" i="4"/>
  <c r="G37" i="4"/>
  <c r="G107" i="4"/>
  <c r="G33" i="4"/>
  <c r="H37" i="4"/>
  <c r="D19" i="1"/>
  <c r="H42" i="4" l="1"/>
  <c r="G42" i="4"/>
  <c r="G434" i="6"/>
  <c r="H434" i="6" s="1"/>
  <c r="G433" i="6"/>
  <c r="H433" i="6" s="1"/>
  <c r="G432" i="6"/>
  <c r="H432" i="6" s="1"/>
  <c r="D431" i="6"/>
  <c r="G430" i="6"/>
  <c r="H430" i="6" s="1"/>
  <c r="G429" i="6"/>
  <c r="H429" i="6" s="1"/>
  <c r="G428" i="6"/>
  <c r="H428" i="6" s="1"/>
  <c r="G427" i="6"/>
  <c r="H427" i="6" s="1"/>
  <c r="G426" i="6"/>
  <c r="H426" i="6" s="1"/>
  <c r="D425" i="6"/>
  <c r="G424" i="6"/>
  <c r="H424" i="6" s="1"/>
  <c r="G423" i="6"/>
  <c r="H423" i="6" s="1"/>
  <c r="G422" i="6"/>
  <c r="H422" i="6" s="1"/>
  <c r="G421" i="6"/>
  <c r="H421" i="6" s="1"/>
  <c r="G420" i="6"/>
  <c r="H420" i="6" s="1"/>
  <c r="D419" i="6"/>
  <c r="G418" i="6"/>
  <c r="H418" i="6" s="1"/>
  <c r="G417" i="6"/>
  <c r="H417" i="6" s="1"/>
  <c r="G416" i="6"/>
  <c r="H416" i="6" s="1"/>
  <c r="G415" i="6"/>
  <c r="H415" i="6" s="1"/>
  <c r="G414" i="6"/>
  <c r="H414" i="6" s="1"/>
  <c r="D413" i="6"/>
  <c r="G412" i="6"/>
  <c r="H412" i="6" s="1"/>
  <c r="G411" i="6"/>
  <c r="H411" i="6" s="1"/>
  <c r="G410" i="6"/>
  <c r="H410" i="6" s="1"/>
  <c r="G409" i="6"/>
  <c r="H409" i="6" s="1"/>
  <c r="G408" i="6"/>
  <c r="H408" i="6" s="1"/>
  <c r="D407" i="6"/>
  <c r="G406" i="6"/>
  <c r="H406" i="6" s="1"/>
  <c r="G405" i="6"/>
  <c r="H405" i="6" s="1"/>
  <c r="G404" i="6"/>
  <c r="H404" i="6" s="1"/>
  <c r="G403" i="6"/>
  <c r="H403" i="6" s="1"/>
  <c r="G402" i="6"/>
  <c r="H402" i="6" s="1"/>
  <c r="D401" i="6"/>
  <c r="G400" i="6"/>
  <c r="H400" i="6" s="1"/>
  <c r="G399" i="6"/>
  <c r="H399" i="6" s="1"/>
  <c r="G398" i="6"/>
  <c r="H398" i="6" s="1"/>
  <c r="G397" i="6"/>
  <c r="H397" i="6" s="1"/>
  <c r="G396" i="6"/>
  <c r="H396" i="6" s="1"/>
  <c r="G395" i="6"/>
  <c r="H395" i="6" s="1"/>
  <c r="D394" i="6"/>
  <c r="G393" i="6"/>
  <c r="H393" i="6" s="1"/>
  <c r="G392" i="6"/>
  <c r="H392" i="6" s="1"/>
  <c r="G391" i="6"/>
  <c r="H391" i="6" s="1"/>
  <c r="G390" i="6"/>
  <c r="H390" i="6" s="1"/>
  <c r="G389" i="6"/>
  <c r="H389" i="6" s="1"/>
  <c r="G388" i="6"/>
  <c r="H388" i="6" s="1"/>
  <c r="G387" i="6"/>
  <c r="D386" i="6"/>
  <c r="G385" i="6"/>
  <c r="H385" i="6" s="1"/>
  <c r="G384" i="6"/>
  <c r="H384" i="6" s="1"/>
  <c r="G383" i="6"/>
  <c r="H383" i="6" s="1"/>
  <c r="G382" i="6"/>
  <c r="H382" i="6" s="1"/>
  <c r="G381" i="6"/>
  <c r="H381" i="6" s="1"/>
  <c r="D380" i="6"/>
  <c r="G379" i="6"/>
  <c r="H379" i="6" s="1"/>
  <c r="G378" i="6"/>
  <c r="H378" i="6" s="1"/>
  <c r="G377" i="6"/>
  <c r="H377" i="6" s="1"/>
  <c r="G376" i="6"/>
  <c r="H376" i="6" s="1"/>
  <c r="G375" i="6"/>
  <c r="H375" i="6" s="1"/>
  <c r="D374" i="6"/>
  <c r="G373" i="6"/>
  <c r="H373" i="6" s="1"/>
  <c r="G372" i="6"/>
  <c r="H372" i="6" s="1"/>
  <c r="G371" i="6"/>
  <c r="H371" i="6" s="1"/>
  <c r="G370" i="6"/>
  <c r="H370" i="6" s="1"/>
  <c r="G369" i="6"/>
  <c r="D368" i="6"/>
  <c r="G367" i="6"/>
  <c r="H367" i="6" s="1"/>
  <c r="G366" i="6"/>
  <c r="H366" i="6" s="1"/>
  <c r="G365" i="6"/>
  <c r="H365" i="6" s="1"/>
  <c r="G364" i="6"/>
  <c r="H364" i="6" s="1"/>
  <c r="G363" i="6"/>
  <c r="D362" i="6"/>
  <c r="G361" i="6"/>
  <c r="H361" i="6" s="1"/>
  <c r="G360" i="6"/>
  <c r="H360" i="6" s="1"/>
  <c r="G359" i="6"/>
  <c r="H359" i="6" s="1"/>
  <c r="G358" i="6"/>
  <c r="H358" i="6" s="1"/>
  <c r="G357" i="6"/>
  <c r="H357" i="6" s="1"/>
  <c r="D356" i="6"/>
  <c r="G355" i="6"/>
  <c r="H355" i="6" s="1"/>
  <c r="G354" i="6"/>
  <c r="H354" i="6" s="1"/>
  <c r="G353" i="6"/>
  <c r="H353" i="6" s="1"/>
  <c r="G352" i="6"/>
  <c r="H352" i="6" s="1"/>
  <c r="G351" i="6"/>
  <c r="H351" i="6" s="1"/>
  <c r="D350" i="6"/>
  <c r="G349" i="6"/>
  <c r="H349" i="6" s="1"/>
  <c r="G348" i="6"/>
  <c r="H348" i="6" s="1"/>
  <c r="G347" i="6"/>
  <c r="H347" i="6" s="1"/>
  <c r="G346" i="6"/>
  <c r="H346" i="6" s="1"/>
  <c r="G345" i="6"/>
  <c r="H345" i="6" s="1"/>
  <c r="G344" i="6"/>
  <c r="H344" i="6" s="1"/>
  <c r="G343" i="6"/>
  <c r="H343" i="6" s="1"/>
  <c r="G342" i="6"/>
  <c r="H342" i="6" s="1"/>
  <c r="D341" i="6"/>
  <c r="G340" i="6"/>
  <c r="H340" i="6" s="1"/>
  <c r="G339" i="6"/>
  <c r="H339" i="6" s="1"/>
  <c r="G338" i="6"/>
  <c r="H338" i="6" s="1"/>
  <c r="G337" i="6"/>
  <c r="D336" i="6"/>
  <c r="G335" i="6"/>
  <c r="H335" i="6" s="1"/>
  <c r="G334" i="6"/>
  <c r="H334" i="6" s="1"/>
  <c r="G333" i="6"/>
  <c r="H333" i="6" s="1"/>
  <c r="G332" i="6"/>
  <c r="H332" i="6" s="1"/>
  <c r="G331" i="6"/>
  <c r="D330" i="6"/>
  <c r="G329" i="6"/>
  <c r="H329" i="6" s="1"/>
  <c r="G328" i="6"/>
  <c r="D327" i="6"/>
  <c r="G326" i="6"/>
  <c r="H326" i="6" s="1"/>
  <c r="G325" i="6"/>
  <c r="H325" i="6" s="1"/>
  <c r="G324" i="6"/>
  <c r="H324" i="6" s="1"/>
  <c r="G323" i="6"/>
  <c r="H323" i="6" s="1"/>
  <c r="G322" i="6"/>
  <c r="H322" i="6" s="1"/>
  <c r="D321" i="6"/>
  <c r="G320" i="6"/>
  <c r="H320" i="6" s="1"/>
  <c r="G319" i="6"/>
  <c r="H319" i="6" s="1"/>
  <c r="G318" i="6"/>
  <c r="H318" i="6" s="1"/>
  <c r="G317" i="6"/>
  <c r="H317" i="6" s="1"/>
  <c r="G316" i="6"/>
  <c r="D315" i="6"/>
  <c r="G314" i="6"/>
  <c r="H314" i="6" s="1"/>
  <c r="G313" i="6"/>
  <c r="H313" i="6" s="1"/>
  <c r="G312" i="6"/>
  <c r="H312" i="6" s="1"/>
  <c r="G311" i="6"/>
  <c r="H311" i="6" s="1"/>
  <c r="G310" i="6"/>
  <c r="H310" i="6" s="1"/>
  <c r="G309" i="6"/>
  <c r="H309" i="6" s="1"/>
  <c r="G308" i="6"/>
  <c r="H308" i="6" s="1"/>
  <c r="G307" i="6"/>
  <c r="H307" i="6" s="1"/>
  <c r="D306" i="6"/>
  <c r="G305" i="6"/>
  <c r="H305" i="6" s="1"/>
  <c r="G304" i="6"/>
  <c r="H304" i="6" s="1"/>
  <c r="G303" i="6"/>
  <c r="H303" i="6" s="1"/>
  <c r="G302" i="6"/>
  <c r="H302" i="6" s="1"/>
  <c r="G301" i="6"/>
  <c r="H301" i="6" s="1"/>
  <c r="D300" i="6"/>
  <c r="G299" i="6"/>
  <c r="H299" i="6" s="1"/>
  <c r="G298" i="6"/>
  <c r="H298" i="6" s="1"/>
  <c r="G297" i="6"/>
  <c r="H297" i="6" s="1"/>
  <c r="G296" i="6"/>
  <c r="D295" i="6"/>
  <c r="G294" i="6"/>
  <c r="H294" i="6" s="1"/>
  <c r="G293" i="6"/>
  <c r="H293" i="6" s="1"/>
  <c r="G292" i="6"/>
  <c r="H292" i="6" s="1"/>
  <c r="G291" i="6"/>
  <c r="H291" i="6" s="1"/>
  <c r="G290" i="6"/>
  <c r="H290" i="6" s="1"/>
  <c r="D289" i="6"/>
  <c r="G288" i="6"/>
  <c r="H288" i="6" s="1"/>
  <c r="G287" i="6"/>
  <c r="H287" i="6" s="1"/>
  <c r="G286" i="6"/>
  <c r="H286" i="6" s="1"/>
  <c r="G285" i="6"/>
  <c r="H285" i="6" s="1"/>
  <c r="G284" i="6"/>
  <c r="H284" i="6" s="1"/>
  <c r="D283" i="6"/>
  <c r="G282" i="6"/>
  <c r="H282" i="6" s="1"/>
  <c r="G281" i="6"/>
  <c r="H281" i="6" s="1"/>
  <c r="G280" i="6"/>
  <c r="H280" i="6" s="1"/>
  <c r="G279" i="6"/>
  <c r="H279" i="6" s="1"/>
  <c r="G278" i="6"/>
  <c r="H278" i="6" s="1"/>
  <c r="G277" i="6"/>
  <c r="H277" i="6" s="1"/>
  <c r="G276" i="6"/>
  <c r="H276" i="6" s="1"/>
  <c r="G275" i="6"/>
  <c r="H275" i="6" s="1"/>
  <c r="D274" i="6"/>
  <c r="G273" i="6"/>
  <c r="H273" i="6" s="1"/>
  <c r="G272" i="6"/>
  <c r="H272" i="6" s="1"/>
  <c r="G271" i="6"/>
  <c r="H271" i="6" s="1"/>
  <c r="G270" i="6"/>
  <c r="H270" i="6" s="1"/>
  <c r="G269" i="6"/>
  <c r="H269" i="6" s="1"/>
  <c r="D268" i="6"/>
  <c r="G267" i="6"/>
  <c r="H267" i="6" s="1"/>
  <c r="G266" i="6"/>
  <c r="H266" i="6" s="1"/>
  <c r="G265" i="6"/>
  <c r="H265" i="6" s="1"/>
  <c r="G264" i="6"/>
  <c r="H264" i="6" s="1"/>
  <c r="G263" i="6"/>
  <c r="D262" i="6"/>
  <c r="G261" i="6"/>
  <c r="H261" i="6" s="1"/>
  <c r="G260" i="6"/>
  <c r="H260" i="6" s="1"/>
  <c r="G259" i="6"/>
  <c r="H259" i="6" s="1"/>
  <c r="G258" i="6"/>
  <c r="H258" i="6" s="1"/>
  <c r="G257" i="6"/>
  <c r="D256" i="6"/>
  <c r="G255" i="6"/>
  <c r="H255" i="6" s="1"/>
  <c r="G254" i="6"/>
  <c r="H254" i="6" s="1"/>
  <c r="G253" i="6"/>
  <c r="H253" i="6" s="1"/>
  <c r="G252" i="6"/>
  <c r="H252" i="6" s="1"/>
  <c r="G251" i="6"/>
  <c r="D250" i="6"/>
  <c r="G249" i="6"/>
  <c r="H249" i="6" s="1"/>
  <c r="G248" i="6"/>
  <c r="H248" i="6" s="1"/>
  <c r="G247" i="6"/>
  <c r="H247" i="6" s="1"/>
  <c r="G246" i="6"/>
  <c r="H246" i="6" s="1"/>
  <c r="G245" i="6"/>
  <c r="H245" i="6" s="1"/>
  <c r="D244" i="6"/>
  <c r="G243" i="6"/>
  <c r="H243" i="6" s="1"/>
  <c r="G242" i="6"/>
  <c r="H242" i="6" s="1"/>
  <c r="G241" i="6"/>
  <c r="H241" i="6" s="1"/>
  <c r="G240" i="6"/>
  <c r="H240" i="6" s="1"/>
  <c r="G239" i="6"/>
  <c r="H239" i="6" s="1"/>
  <c r="G238" i="6"/>
  <c r="H238" i="6" s="1"/>
  <c r="G237" i="6"/>
  <c r="H237" i="6" s="1"/>
  <c r="G236" i="6"/>
  <c r="D235" i="6"/>
  <c r="G234" i="6"/>
  <c r="H234" i="6" s="1"/>
  <c r="G233" i="6"/>
  <c r="H233" i="6" s="1"/>
  <c r="G232" i="6"/>
  <c r="H232" i="6" s="1"/>
  <c r="G231" i="6"/>
  <c r="H231" i="6" s="1"/>
  <c r="G230" i="6"/>
  <c r="H230" i="6" s="1"/>
  <c r="D229" i="6"/>
  <c r="G228" i="6"/>
  <c r="H228" i="6" s="1"/>
  <c r="G227" i="6"/>
  <c r="H227" i="6" s="1"/>
  <c r="G226" i="6"/>
  <c r="H226" i="6" s="1"/>
  <c r="G225" i="6"/>
  <c r="H225" i="6" s="1"/>
  <c r="G224" i="6"/>
  <c r="D223" i="6"/>
  <c r="G222" i="6"/>
  <c r="H222" i="6" s="1"/>
  <c r="G221" i="6"/>
  <c r="H221" i="6" s="1"/>
  <c r="G220" i="6"/>
  <c r="H220" i="6" s="1"/>
  <c r="G219" i="6"/>
  <c r="H219" i="6" s="1"/>
  <c r="G218" i="6"/>
  <c r="D217" i="6"/>
  <c r="G216" i="6"/>
  <c r="H216" i="6" s="1"/>
  <c r="G215" i="6"/>
  <c r="H215" i="6" s="1"/>
  <c r="G214" i="6"/>
  <c r="H214" i="6" s="1"/>
  <c r="G213" i="6"/>
  <c r="H213" i="6" s="1"/>
  <c r="G212" i="6"/>
  <c r="H212" i="6" s="1"/>
  <c r="D211" i="6"/>
  <c r="G210" i="6"/>
  <c r="H210" i="6" s="1"/>
  <c r="G209" i="6"/>
  <c r="H209" i="6" s="1"/>
  <c r="G208" i="6"/>
  <c r="H208" i="6" s="1"/>
  <c r="G207" i="6"/>
  <c r="H207" i="6" s="1"/>
  <c r="G206" i="6"/>
  <c r="H206" i="6" s="1"/>
  <c r="D205" i="6"/>
  <c r="G204" i="6"/>
  <c r="H204" i="6" s="1"/>
  <c r="G203" i="6"/>
  <c r="H203" i="6" s="1"/>
  <c r="G202" i="6"/>
  <c r="H202" i="6" s="1"/>
  <c r="G201" i="6"/>
  <c r="H201" i="6" s="1"/>
  <c r="G200" i="6"/>
  <c r="D199" i="6"/>
  <c r="G198" i="6"/>
  <c r="H198" i="6" s="1"/>
  <c r="G197" i="6"/>
  <c r="H197" i="6" s="1"/>
  <c r="G196" i="6"/>
  <c r="H196" i="6" s="1"/>
  <c r="G195" i="6"/>
  <c r="H195" i="6" s="1"/>
  <c r="G194" i="6"/>
  <c r="D193" i="6"/>
  <c r="G192" i="6"/>
  <c r="H192" i="6" s="1"/>
  <c r="G191" i="6"/>
  <c r="H191" i="6" s="1"/>
  <c r="G190" i="6"/>
  <c r="H190" i="6" s="1"/>
  <c r="G189" i="6"/>
  <c r="H189" i="6" s="1"/>
  <c r="G188" i="6"/>
  <c r="H188" i="6" s="1"/>
  <c r="G187" i="6"/>
  <c r="H187" i="6" s="1"/>
  <c r="G186" i="6"/>
  <c r="H186" i="6" s="1"/>
  <c r="G185" i="6"/>
  <c r="D184" i="6"/>
  <c r="G183" i="6"/>
  <c r="H183" i="6" s="1"/>
  <c r="G182" i="6"/>
  <c r="H182" i="6" s="1"/>
  <c r="G181" i="6"/>
  <c r="H181" i="6" s="1"/>
  <c r="G180" i="6"/>
  <c r="H180" i="6" s="1"/>
  <c r="G179" i="6"/>
  <c r="D178" i="6"/>
  <c r="G177" i="6"/>
  <c r="H177" i="6" s="1"/>
  <c r="G176" i="6"/>
  <c r="H176" i="6" s="1"/>
  <c r="G175" i="6"/>
  <c r="H175" i="6" s="1"/>
  <c r="G174" i="6"/>
  <c r="H174" i="6" s="1"/>
  <c r="G173" i="6"/>
  <c r="H173" i="6" s="1"/>
  <c r="D172" i="6"/>
  <c r="G171" i="6"/>
  <c r="H171" i="6" s="1"/>
  <c r="G170" i="6"/>
  <c r="H170" i="6" s="1"/>
  <c r="G169" i="6"/>
  <c r="H169" i="6" s="1"/>
  <c r="G168" i="6"/>
  <c r="H168" i="6" s="1"/>
  <c r="G167" i="6"/>
  <c r="H167" i="6" s="1"/>
  <c r="D166" i="6"/>
  <c r="G165" i="6"/>
  <c r="H165" i="6" s="1"/>
  <c r="G164" i="6"/>
  <c r="H164" i="6" s="1"/>
  <c r="G163" i="6"/>
  <c r="H163" i="6" s="1"/>
  <c r="G162" i="6"/>
  <c r="H162" i="6" s="1"/>
  <c r="G161" i="6"/>
  <c r="D160" i="6"/>
  <c r="G159" i="6"/>
  <c r="H159" i="6" s="1"/>
  <c r="G158" i="6"/>
  <c r="H158" i="6" s="1"/>
  <c r="G157" i="6"/>
  <c r="H157" i="6" s="1"/>
  <c r="G156" i="6"/>
  <c r="H156" i="6" s="1"/>
  <c r="G155" i="6"/>
  <c r="D154" i="6"/>
  <c r="G153" i="6"/>
  <c r="H153" i="6" s="1"/>
  <c r="G152" i="6"/>
  <c r="H152" i="6" s="1"/>
  <c r="G151" i="6"/>
  <c r="H151" i="6" s="1"/>
  <c r="G150" i="6"/>
  <c r="H150" i="6" s="1"/>
  <c r="G149" i="6"/>
  <c r="D148" i="6"/>
  <c r="G147" i="6"/>
  <c r="H147" i="6" s="1"/>
  <c r="G146" i="6"/>
  <c r="H146" i="6" s="1"/>
  <c r="G145" i="6"/>
  <c r="H145" i="6" s="1"/>
  <c r="G144" i="6"/>
  <c r="H144" i="6" s="1"/>
  <c r="G143" i="6"/>
  <c r="H143" i="6" s="1"/>
  <c r="D142" i="6"/>
  <c r="G141" i="6"/>
  <c r="H141" i="6" s="1"/>
  <c r="G140" i="6"/>
  <c r="H140" i="6" s="1"/>
  <c r="G139" i="6"/>
  <c r="H139" i="6" s="1"/>
  <c r="G138" i="6"/>
  <c r="H138" i="6" s="1"/>
  <c r="G137" i="6"/>
  <c r="H137" i="6" s="1"/>
  <c r="D136" i="6"/>
  <c r="G135" i="6"/>
  <c r="H135" i="6" s="1"/>
  <c r="G134" i="6"/>
  <c r="H134" i="6" s="1"/>
  <c r="G133" i="6"/>
  <c r="H133" i="6" s="1"/>
  <c r="G132" i="6"/>
  <c r="H132" i="6" s="1"/>
  <c r="G131" i="6"/>
  <c r="H131" i="6" s="1"/>
  <c r="G130" i="6"/>
  <c r="H130" i="6" s="1"/>
  <c r="G129" i="6"/>
  <c r="H129" i="6" s="1"/>
  <c r="G128" i="6"/>
  <c r="H128" i="6" s="1"/>
  <c r="D127" i="6"/>
  <c r="G126" i="6"/>
  <c r="H126" i="6" s="1"/>
  <c r="G125" i="6"/>
  <c r="H125" i="6" s="1"/>
  <c r="G124" i="6"/>
  <c r="H124" i="6" s="1"/>
  <c r="G123" i="6"/>
  <c r="H123" i="6" s="1"/>
  <c r="G122" i="6"/>
  <c r="D121" i="6"/>
  <c r="G120" i="6"/>
  <c r="H120" i="6" s="1"/>
  <c r="G119" i="6"/>
  <c r="H119" i="6" s="1"/>
  <c r="G118" i="6"/>
  <c r="H118" i="6" s="1"/>
  <c r="G117" i="6"/>
  <c r="H117" i="6" s="1"/>
  <c r="G116" i="6"/>
  <c r="D115" i="6"/>
  <c r="G114" i="6"/>
  <c r="H114" i="6" s="1"/>
  <c r="G113" i="6"/>
  <c r="H113" i="6" s="1"/>
  <c r="G112" i="6"/>
  <c r="H112" i="6" s="1"/>
  <c r="G111" i="6"/>
  <c r="H111" i="6" s="1"/>
  <c r="G110" i="6"/>
  <c r="H110" i="6" s="1"/>
  <c r="G109" i="6"/>
  <c r="H109" i="6" s="1"/>
  <c r="G108" i="6"/>
  <c r="H108" i="6" s="1"/>
  <c r="G107" i="6"/>
  <c r="D106" i="6"/>
  <c r="G105" i="6"/>
  <c r="H105" i="6" s="1"/>
  <c r="G104" i="6"/>
  <c r="H104" i="6" s="1"/>
  <c r="G103" i="6"/>
  <c r="H103" i="6" s="1"/>
  <c r="G102" i="6"/>
  <c r="H102" i="6" s="1"/>
  <c r="G101" i="6"/>
  <c r="D100" i="6"/>
  <c r="G99" i="6"/>
  <c r="H99" i="6" s="1"/>
  <c r="G98" i="6"/>
  <c r="H98" i="6" s="1"/>
  <c r="G97" i="6"/>
  <c r="H97" i="6" s="1"/>
  <c r="G96" i="6"/>
  <c r="H96" i="6" s="1"/>
  <c r="G95" i="6"/>
  <c r="D94" i="6"/>
  <c r="G93" i="6"/>
  <c r="H93" i="6" s="1"/>
  <c r="G92" i="6"/>
  <c r="H92" i="6" s="1"/>
  <c r="G91" i="6"/>
  <c r="H91" i="6" s="1"/>
  <c r="G90" i="6"/>
  <c r="H90" i="6" s="1"/>
  <c r="G89" i="6"/>
  <c r="H89" i="6" s="1"/>
  <c r="D88" i="6"/>
  <c r="G87" i="6"/>
  <c r="H87" i="6" s="1"/>
  <c r="G86" i="6"/>
  <c r="H86" i="6" s="1"/>
  <c r="G85" i="6"/>
  <c r="H85" i="6" s="1"/>
  <c r="G84" i="6"/>
  <c r="H84" i="6" s="1"/>
  <c r="G83" i="6"/>
  <c r="H83" i="6" s="1"/>
  <c r="G82" i="6"/>
  <c r="H82" i="6" s="1"/>
  <c r="G81" i="6"/>
  <c r="H81" i="6" s="1"/>
  <c r="G80" i="6"/>
  <c r="H80" i="6" s="1"/>
  <c r="D79" i="6"/>
  <c r="G78" i="6"/>
  <c r="H78" i="6" s="1"/>
  <c r="G77" i="6"/>
  <c r="H77" i="6" s="1"/>
  <c r="G76" i="6"/>
  <c r="H76" i="6" s="1"/>
  <c r="G75" i="6"/>
  <c r="H75" i="6" s="1"/>
  <c r="G74" i="6"/>
  <c r="H74" i="6" s="1"/>
  <c r="D73" i="6"/>
  <c r="G72" i="6"/>
  <c r="H72" i="6" s="1"/>
  <c r="G71" i="6"/>
  <c r="H71" i="6" s="1"/>
  <c r="G70" i="6"/>
  <c r="H70" i="6" s="1"/>
  <c r="G69" i="6"/>
  <c r="H69" i="6" s="1"/>
  <c r="G68" i="6"/>
  <c r="H68" i="6" s="1"/>
  <c r="D67" i="6"/>
  <c r="G66" i="6"/>
  <c r="H66" i="6" s="1"/>
  <c r="G65" i="6"/>
  <c r="H65" i="6" s="1"/>
  <c r="G64" i="6"/>
  <c r="H64" i="6" s="1"/>
  <c r="G63" i="6"/>
  <c r="H63" i="6" s="1"/>
  <c r="G62" i="6"/>
  <c r="D61" i="6"/>
  <c r="G60" i="6"/>
  <c r="H60" i="6" s="1"/>
  <c r="G59" i="6"/>
  <c r="H59" i="6" s="1"/>
  <c r="G58" i="6"/>
  <c r="H58" i="6" s="1"/>
  <c r="G57" i="6"/>
  <c r="H57" i="6" s="1"/>
  <c r="G56" i="6"/>
  <c r="H56" i="6" s="1"/>
  <c r="D55" i="6"/>
  <c r="G54" i="6"/>
  <c r="H54" i="6" s="1"/>
  <c r="G53" i="6"/>
  <c r="H53" i="6" s="1"/>
  <c r="G52" i="6"/>
  <c r="H52" i="6" s="1"/>
  <c r="G51" i="6"/>
  <c r="H51" i="6" s="1"/>
  <c r="G50" i="6"/>
  <c r="H50" i="6" s="1"/>
  <c r="D49" i="6"/>
  <c r="G48" i="6"/>
  <c r="H48" i="6" s="1"/>
  <c r="G47" i="6"/>
  <c r="H47" i="6" s="1"/>
  <c r="G46" i="6"/>
  <c r="H46" i="6" s="1"/>
  <c r="G45" i="6"/>
  <c r="H45" i="6" s="1"/>
  <c r="G44" i="6"/>
  <c r="H44" i="6" s="1"/>
  <c r="D43" i="6"/>
  <c r="G42" i="6"/>
  <c r="H42" i="6" s="1"/>
  <c r="G41" i="6"/>
  <c r="H41" i="6" s="1"/>
  <c r="G40" i="6"/>
  <c r="H40" i="6" s="1"/>
  <c r="G39" i="6"/>
  <c r="H39" i="6" s="1"/>
  <c r="G38" i="6"/>
  <c r="D37" i="6"/>
  <c r="G36" i="6"/>
  <c r="H36" i="6" s="1"/>
  <c r="G35" i="6"/>
  <c r="H35" i="6" s="1"/>
  <c r="G34" i="6"/>
  <c r="H34" i="6" s="1"/>
  <c r="G33" i="6"/>
  <c r="H33" i="6" s="1"/>
  <c r="G32" i="6"/>
  <c r="D31" i="6"/>
  <c r="G30" i="6"/>
  <c r="H30" i="6" s="1"/>
  <c r="G29" i="6"/>
  <c r="H29" i="6" s="1"/>
  <c r="G28" i="6"/>
  <c r="H28" i="6" s="1"/>
  <c r="G27" i="6"/>
  <c r="H27" i="6" s="1"/>
  <c r="G26" i="6"/>
  <c r="H26" i="6" s="1"/>
  <c r="D25" i="6"/>
  <c r="G24" i="6"/>
  <c r="H24" i="6" s="1"/>
  <c r="G23" i="6"/>
  <c r="H23" i="6" s="1"/>
  <c r="G22" i="6"/>
  <c r="H22" i="6" s="1"/>
  <c r="G21" i="6"/>
  <c r="H21" i="6" s="1"/>
  <c r="G20" i="6"/>
  <c r="H20" i="6" s="1"/>
  <c r="D19" i="6"/>
  <c r="G18" i="6"/>
  <c r="H18" i="6" s="1"/>
  <c r="G17" i="6"/>
  <c r="H17" i="6" s="1"/>
  <c r="G16" i="6"/>
  <c r="H16" i="6" s="1"/>
  <c r="G15" i="6"/>
  <c r="H15" i="6" s="1"/>
  <c r="G14" i="6"/>
  <c r="D13" i="6"/>
  <c r="G12" i="6"/>
  <c r="H12" i="6" s="1"/>
  <c r="G11" i="6"/>
  <c r="H11" i="6" s="1"/>
  <c r="G10" i="6"/>
  <c r="H10" i="6" s="1"/>
  <c r="G9" i="6"/>
  <c r="H9" i="6" s="1"/>
  <c r="G8" i="6"/>
  <c r="H8" i="6" s="1"/>
  <c r="G7" i="6"/>
  <c r="H7" i="6" s="1"/>
  <c r="G6" i="6"/>
  <c r="H6" i="6" s="1"/>
  <c r="G5" i="6"/>
  <c r="D4" i="6"/>
  <c r="G69" i="4"/>
  <c r="H69" i="4" s="1"/>
  <c r="G68" i="4"/>
  <c r="H68" i="4" s="1"/>
  <c r="G67" i="4"/>
  <c r="D66" i="4"/>
  <c r="D56" i="4" s="1"/>
  <c r="G65" i="4"/>
  <c r="G61" i="4"/>
  <c r="H61" i="4" s="1"/>
  <c r="G60" i="4"/>
  <c r="G32" i="4"/>
  <c r="H32" i="4" s="1"/>
  <c r="G31" i="4"/>
  <c r="H31" i="4" s="1"/>
  <c r="G30" i="4"/>
  <c r="D29" i="4"/>
  <c r="G28" i="4"/>
  <c r="H28" i="4" s="1"/>
  <c r="G27" i="4"/>
  <c r="H27" i="4" s="1"/>
  <c r="G26" i="4"/>
  <c r="G24" i="4"/>
  <c r="H24" i="4" s="1"/>
  <c r="G23" i="4"/>
  <c r="H23" i="4" s="1"/>
  <c r="G22" i="4"/>
  <c r="H22" i="4" s="1"/>
  <c r="G21" i="4"/>
  <c r="D20" i="4"/>
  <c r="G19" i="4"/>
  <c r="H19" i="4" s="1"/>
  <c r="G18" i="4"/>
  <c r="G106" i="4"/>
  <c r="H106" i="4" s="1"/>
  <c r="G105" i="4"/>
  <c r="H105" i="4" s="1"/>
  <c r="G104" i="4"/>
  <c r="D103" i="4"/>
  <c r="G102" i="4"/>
  <c r="H102" i="4" s="1"/>
  <c r="G101" i="4"/>
  <c r="H101" i="4" s="1"/>
  <c r="G100" i="4"/>
  <c r="D99" i="4"/>
  <c r="G98" i="4"/>
  <c r="H98" i="4" s="1"/>
  <c r="G97" i="4"/>
  <c r="G95" i="4"/>
  <c r="H95" i="4" s="1"/>
  <c r="G94" i="4"/>
  <c r="D93" i="4"/>
  <c r="G91" i="4"/>
  <c r="H91" i="4" s="1"/>
  <c r="G90" i="4"/>
  <c r="G88" i="4"/>
  <c r="H88" i="4" s="1"/>
  <c r="G87" i="4"/>
  <c r="G84" i="4"/>
  <c r="H84" i="4" s="1"/>
  <c r="G83" i="4"/>
  <c r="H83" i="4" s="1"/>
  <c r="G82" i="4"/>
  <c r="G80" i="4"/>
  <c r="H80" i="4" s="1"/>
  <c r="G79" i="4"/>
  <c r="H79" i="4" s="1"/>
  <c r="G78" i="4"/>
  <c r="H78" i="4" s="1"/>
  <c r="G77" i="4"/>
  <c r="D76" i="4"/>
  <c r="D73" i="4" s="1"/>
  <c r="G75" i="4"/>
  <c r="H75" i="4" s="1"/>
  <c r="G74" i="4"/>
  <c r="G123" i="4"/>
  <c r="H123" i="4" s="1"/>
  <c r="G122" i="4"/>
  <c r="H122" i="4" s="1"/>
  <c r="G121" i="4"/>
  <c r="D120" i="4"/>
  <c r="G119" i="4"/>
  <c r="H119" i="4" s="1"/>
  <c r="G118" i="4"/>
  <c r="H118" i="4" s="1"/>
  <c r="G117" i="4"/>
  <c r="D116" i="4"/>
  <c r="G115" i="4"/>
  <c r="H115" i="4" s="1"/>
  <c r="G114" i="4"/>
  <c r="G9" i="4"/>
  <c r="H9" i="4" s="1"/>
  <c r="G8" i="4"/>
  <c r="G6" i="4"/>
  <c r="H6" i="4" s="1"/>
  <c r="G5" i="4"/>
  <c r="H5" i="4" s="1"/>
  <c r="G4" i="4"/>
  <c r="H4" i="4" s="1"/>
  <c r="H8" i="4" l="1"/>
  <c r="H7" i="4" s="1"/>
  <c r="G89" i="4"/>
  <c r="D96" i="4"/>
  <c r="H60" i="4"/>
  <c r="G59" i="4"/>
  <c r="D86" i="4"/>
  <c r="D17" i="4"/>
  <c r="H94" i="4"/>
  <c r="H93" i="4" s="1"/>
  <c r="G93" i="4"/>
  <c r="H117" i="4"/>
  <c r="H116" i="4" s="1"/>
  <c r="G116" i="4"/>
  <c r="G120" i="4"/>
  <c r="H90" i="4"/>
  <c r="H89" i="4" s="1"/>
  <c r="G99" i="4"/>
  <c r="G103" i="4"/>
  <c r="H21" i="4"/>
  <c r="H20" i="4" s="1"/>
  <c r="G20" i="4"/>
  <c r="G25" i="4"/>
  <c r="G29" i="4"/>
  <c r="H97" i="4"/>
  <c r="H18" i="4"/>
  <c r="G76" i="4"/>
  <c r="H82" i="4"/>
  <c r="H81" i="4" s="1"/>
  <c r="G81" i="4"/>
  <c r="H74" i="4"/>
  <c r="H67" i="4"/>
  <c r="H66" i="4" s="1"/>
  <c r="G66" i="4"/>
  <c r="H65" i="4"/>
  <c r="D435" i="6"/>
  <c r="C5" i="3" s="1"/>
  <c r="G19" i="6"/>
  <c r="H25" i="6"/>
  <c r="G148" i="6"/>
  <c r="H431" i="6"/>
  <c r="G199" i="6"/>
  <c r="G223" i="6"/>
  <c r="H374" i="6"/>
  <c r="G4" i="6"/>
  <c r="G13" i="6"/>
  <c r="H19" i="6"/>
  <c r="G166" i="6"/>
  <c r="H172" i="6"/>
  <c r="G193" i="6"/>
  <c r="G217" i="6"/>
  <c r="G262" i="6"/>
  <c r="G315" i="6"/>
  <c r="G336" i="6"/>
  <c r="G37" i="6"/>
  <c r="H136" i="6"/>
  <c r="G160" i="6"/>
  <c r="G235" i="6"/>
  <c r="G256" i="6"/>
  <c r="G362" i="6"/>
  <c r="H394" i="6"/>
  <c r="G31" i="6"/>
  <c r="G100" i="6"/>
  <c r="G154" i="6"/>
  <c r="G250" i="6"/>
  <c r="H274" i="6"/>
  <c r="G295" i="6"/>
  <c r="G327" i="6"/>
  <c r="H380" i="6"/>
  <c r="G43" i="6"/>
  <c r="G73" i="6"/>
  <c r="G79" i="6"/>
  <c r="H350" i="6"/>
  <c r="G341" i="6"/>
  <c r="H341" i="6"/>
  <c r="G88" i="6"/>
  <c r="G94" i="6"/>
  <c r="G172" i="6"/>
  <c r="G205" i="6"/>
  <c r="G350" i="6"/>
  <c r="G283" i="6"/>
  <c r="G289" i="6"/>
  <c r="G413" i="6"/>
  <c r="G106" i="6"/>
  <c r="G136" i="6"/>
  <c r="G274" i="6"/>
  <c r="G300" i="6"/>
  <c r="G61" i="6"/>
  <c r="G121" i="6"/>
  <c r="G184" i="6"/>
  <c r="H300" i="6"/>
  <c r="G386" i="6"/>
  <c r="H43" i="6"/>
  <c r="H79" i="6"/>
  <c r="H289" i="6"/>
  <c r="H413" i="6"/>
  <c r="H5" i="6"/>
  <c r="H4" i="6" s="1"/>
  <c r="H55" i="6"/>
  <c r="H149" i="6"/>
  <c r="H148" i="6" s="1"/>
  <c r="H161" i="6"/>
  <c r="H160" i="6" s="1"/>
  <c r="H200" i="6"/>
  <c r="H199" i="6" s="1"/>
  <c r="H224" i="6"/>
  <c r="H223" i="6" s="1"/>
  <c r="G374" i="6"/>
  <c r="H387" i="6"/>
  <c r="H386" i="6" s="1"/>
  <c r="G431" i="6"/>
  <c r="H32" i="6"/>
  <c r="H31" i="6" s="1"/>
  <c r="H95" i="6"/>
  <c r="H94" i="6" s="1"/>
  <c r="H107" i="6"/>
  <c r="H106" i="6" s="1"/>
  <c r="H236" i="6"/>
  <c r="H235" i="6" s="1"/>
  <c r="H251" i="6"/>
  <c r="H250" i="6" s="1"/>
  <c r="H263" i="6"/>
  <c r="H262" i="6" s="1"/>
  <c r="H363" i="6"/>
  <c r="H362" i="6" s="1"/>
  <c r="G49" i="6"/>
  <c r="G142" i="6"/>
  <c r="G244" i="6"/>
  <c r="H328" i="6"/>
  <c r="H327" i="6" s="1"/>
  <c r="G330" i="6"/>
  <c r="H337" i="6"/>
  <c r="H336" i="6" s="1"/>
  <c r="G380" i="6"/>
  <c r="G394" i="6"/>
  <c r="G419" i="6"/>
  <c r="G425" i="6"/>
  <c r="G25" i="6"/>
  <c r="H122" i="6"/>
  <c r="H121" i="6" s="1"/>
  <c r="G127" i="6"/>
  <c r="H185" i="6"/>
  <c r="H184" i="6" s="1"/>
  <c r="G306" i="6"/>
  <c r="H316" i="6"/>
  <c r="H315" i="6" s="1"/>
  <c r="G321" i="6"/>
  <c r="G356" i="6"/>
  <c r="G407" i="6"/>
  <c r="D113" i="4"/>
  <c r="H26" i="4"/>
  <c r="H25" i="4" s="1"/>
  <c r="H87" i="4"/>
  <c r="H114" i="4"/>
  <c r="H121" i="4"/>
  <c r="H120" i="4" s="1"/>
  <c r="H104" i="4"/>
  <c r="H103" i="4" s="1"/>
  <c r="G55" i="6"/>
  <c r="H425" i="6"/>
  <c r="G401" i="6"/>
  <c r="H401" i="6"/>
  <c r="G368" i="6"/>
  <c r="G268" i="6"/>
  <c r="G229" i="6"/>
  <c r="G211" i="6"/>
  <c r="H211" i="6"/>
  <c r="G178" i="6"/>
  <c r="H127" i="6"/>
  <c r="G115" i="6"/>
  <c r="H67" i="6"/>
  <c r="G67" i="6"/>
  <c r="H166" i="6"/>
  <c r="H73" i="6"/>
  <c r="H49" i="6"/>
  <c r="H88" i="6"/>
  <c r="H142" i="6"/>
  <c r="H244" i="6"/>
  <c r="H283" i="6"/>
  <c r="H407" i="6"/>
  <c r="H14" i="6"/>
  <c r="H13" i="6" s="1"/>
  <c r="H38" i="6"/>
  <c r="H37" i="6" s="1"/>
  <c r="H62" i="6"/>
  <c r="H61" i="6" s="1"/>
  <c r="H101" i="6"/>
  <c r="H100" i="6" s="1"/>
  <c r="H116" i="6"/>
  <c r="H115" i="6" s="1"/>
  <c r="H155" i="6"/>
  <c r="H154" i="6" s="1"/>
  <c r="H179" i="6"/>
  <c r="H178" i="6" s="1"/>
  <c r="H306" i="6"/>
  <c r="H321" i="6"/>
  <c r="H356" i="6"/>
  <c r="H205" i="6"/>
  <c r="H229" i="6"/>
  <c r="H268" i="6"/>
  <c r="H419" i="6"/>
  <c r="H194" i="6"/>
  <c r="H193" i="6" s="1"/>
  <c r="H218" i="6"/>
  <c r="H217" i="6" s="1"/>
  <c r="H257" i="6"/>
  <c r="H256" i="6" s="1"/>
  <c r="H296" i="6"/>
  <c r="H295" i="6" s="1"/>
  <c r="H331" i="6"/>
  <c r="H330" i="6" s="1"/>
  <c r="H369" i="6"/>
  <c r="H368" i="6" s="1"/>
  <c r="H77" i="4"/>
  <c r="H76" i="4" s="1"/>
  <c r="H100" i="4"/>
  <c r="H99" i="4" s="1"/>
  <c r="H30" i="4"/>
  <c r="H29" i="4" s="1"/>
  <c r="D9" i="1"/>
  <c r="G86" i="4" l="1"/>
  <c r="G96" i="4"/>
  <c r="G56" i="4"/>
  <c r="H59" i="4"/>
  <c r="H56" i="4" s="1"/>
  <c r="H96" i="4"/>
  <c r="H17" i="4"/>
  <c r="G73" i="4"/>
  <c r="G113" i="4"/>
  <c r="C3" i="3"/>
  <c r="G3" i="3" s="1"/>
  <c r="H73" i="4"/>
  <c r="H113" i="4"/>
  <c r="H86" i="4"/>
  <c r="G435" i="6"/>
  <c r="H435" i="6"/>
  <c r="D3" i="3" l="1"/>
  <c r="H3" i="3" s="1"/>
  <c r="G33" i="1" l="1"/>
  <c r="H33" i="1" s="1"/>
  <c r="G32" i="1"/>
  <c r="H32" i="1" s="1"/>
  <c r="G31" i="1"/>
  <c r="H31" i="1" s="1"/>
  <c r="G30" i="1"/>
  <c r="H30" i="1" s="1"/>
  <c r="D29" i="1"/>
  <c r="G28" i="1"/>
  <c r="H28" i="1" s="1"/>
  <c r="G27" i="1"/>
  <c r="H27" i="1" s="1"/>
  <c r="G26" i="1"/>
  <c r="H26" i="1" s="1"/>
  <c r="G25" i="1"/>
  <c r="D24" i="1"/>
  <c r="G23" i="1"/>
  <c r="H23" i="1" s="1"/>
  <c r="G22" i="1"/>
  <c r="H22" i="1" s="1"/>
  <c r="G21" i="1"/>
  <c r="H21" i="1" s="1"/>
  <c r="G20" i="1"/>
  <c r="G18" i="1"/>
  <c r="H18" i="1" s="1"/>
  <c r="G17" i="1"/>
  <c r="H17" i="1" s="1"/>
  <c r="G16" i="1"/>
  <c r="G15" i="1"/>
  <c r="H15" i="1" s="1"/>
  <c r="D14" i="1"/>
  <c r="G13" i="1"/>
  <c r="H13" i="1" s="1"/>
  <c r="G12" i="1"/>
  <c r="H12" i="1" s="1"/>
  <c r="G11" i="1"/>
  <c r="H11" i="1" s="1"/>
  <c r="G10" i="1"/>
  <c r="G8" i="1"/>
  <c r="H8" i="1" s="1"/>
  <c r="G7" i="1"/>
  <c r="H7" i="1" s="1"/>
  <c r="G6" i="1"/>
  <c r="H6" i="1" s="1"/>
  <c r="G5" i="1"/>
  <c r="D4" i="1"/>
  <c r="G19" i="1" l="1"/>
  <c r="G4" i="1"/>
  <c r="G24" i="1"/>
  <c r="G14" i="1"/>
  <c r="H10" i="1"/>
  <c r="H9" i="1" s="1"/>
  <c r="G9" i="1"/>
  <c r="G29" i="1"/>
  <c r="D34" i="1"/>
  <c r="C4" i="3" s="1"/>
  <c r="C6" i="3" s="1"/>
  <c r="G6" i="3" s="1"/>
  <c r="H29" i="1"/>
  <c r="H5" i="1"/>
  <c r="H4" i="1" s="1"/>
  <c r="H16" i="1"/>
  <c r="H14" i="1" s="1"/>
  <c r="H25" i="1"/>
  <c r="H24" i="1" s="1"/>
  <c r="H20" i="1"/>
  <c r="H19" i="1" s="1"/>
  <c r="G34" i="1" l="1"/>
  <c r="D4" i="3" s="1"/>
  <c r="H34" i="1"/>
  <c r="D5" i="3" l="1"/>
  <c r="D6" i="3" l="1"/>
  <c r="H6" i="3" s="1"/>
  <c r="H9" i="3" s="1"/>
</calcChain>
</file>

<file path=xl/sharedStrings.xml><?xml version="1.0" encoding="utf-8"?>
<sst xmlns="http://schemas.openxmlformats.org/spreadsheetml/2006/main" count="654" uniqueCount="175">
  <si>
    <t xml:space="preserve">საშტატო ერთეულის რაოდენობა </t>
  </si>
  <si>
    <t xml:space="preserve">ცენტრის უფროსი </t>
  </si>
  <si>
    <t xml:space="preserve">ცენტრის უფროსის მოადგილე </t>
  </si>
  <si>
    <t xml:space="preserve">მთავარი სპეციალისტი </t>
  </si>
  <si>
    <t xml:space="preserve">უფროსი სპეციალისტი </t>
  </si>
  <si>
    <t xml:space="preserve">სპეციალისტი </t>
  </si>
  <si>
    <t>უფროსი სპეციალისტი</t>
  </si>
  <si>
    <t>სპეციალისტი</t>
  </si>
  <si>
    <t>სულ</t>
  </si>
  <si>
    <t>იურისტი</t>
  </si>
  <si>
    <t>სისტემური ადმინისტრატორი</t>
  </si>
  <si>
    <t xml:space="preserve">სააგენტოს დირექტორი </t>
  </si>
  <si>
    <t>დირექტორის მოადგილე</t>
  </si>
  <si>
    <t>მრჩეველი</t>
  </si>
  <si>
    <t>სამმართველოს უფროსი</t>
  </si>
  <si>
    <t>მთავარი სპეციალისტი</t>
  </si>
  <si>
    <t xml:space="preserve">სამმართველოს უფროსი </t>
  </si>
  <si>
    <t>დეპარტამენტის უფროსი</t>
  </si>
  <si>
    <t>დეპარტამენტის უფროსის მოადგილე</t>
  </si>
  <si>
    <t>იურიდიული დეპარტამენტი</t>
  </si>
  <si>
    <t xml:space="preserve">დეპარტამენტის უფროსი </t>
  </si>
  <si>
    <t>სამართლებლივი უზრუნველყოფის სამმართველო</t>
  </si>
  <si>
    <t>სასამართლო საქმეების წარმოების სამმართველო</t>
  </si>
  <si>
    <t>ეკონომიკური დეპარტამენტი</t>
  </si>
  <si>
    <t>სახელმწიფო პროგრამების ფინანსური ადმინისტრირების სამმართველო</t>
  </si>
  <si>
    <t>სახელმწიფო შესყიდვების სამმართველო</t>
  </si>
  <si>
    <t>ადმინისტრაციული დეპარტამენტი</t>
  </si>
  <si>
    <t>ადამიანური რესურსების სამმართველო</t>
  </si>
  <si>
    <t>არქივი</t>
  </si>
  <si>
    <t>ინფორმაციული ტექნოლოგიების დეპარტამენტი</t>
  </si>
  <si>
    <t>ტექნიკური უზრუნველყოფის სამმართველო</t>
  </si>
  <si>
    <t xml:space="preserve"> სულ</t>
  </si>
  <si>
    <t>სტრუქტურული დანაყოფები</t>
  </si>
  <si>
    <t>საშტატო ერთეულის რაოდენობა</t>
  </si>
  <si>
    <t>ცენტრალური აპარატი</t>
  </si>
  <si>
    <t>საშტატო ერთეული სულ</t>
  </si>
  <si>
    <t>იმერეთის სოციალური მომსახურების სამხარეო ცენტრი</t>
  </si>
  <si>
    <t>ცენტრის უფროსი</t>
  </si>
  <si>
    <t>ბუღალტერი</t>
  </si>
  <si>
    <t>ხარაგაულის რაიონული განყოფილება</t>
  </si>
  <si>
    <t xml:space="preserve">განყოფილების უფროსი </t>
  </si>
  <si>
    <t xml:space="preserve">უფროსი სპეციალისტი  </t>
  </si>
  <si>
    <t>ზესტაფონის რაიონული განყოფილება</t>
  </si>
  <si>
    <t>ჭიათურის რაიონული განყოფილება</t>
  </si>
  <si>
    <t>ტყიბულის  რაიონული განყოფილება</t>
  </si>
  <si>
    <t xml:space="preserve">თერჯოლის რაიონული განყოფილება </t>
  </si>
  <si>
    <t xml:space="preserve">ბაღდათის რაიონული განყოფილება </t>
  </si>
  <si>
    <t xml:space="preserve">სამტრედიის რაიონული განყოფილება </t>
  </si>
  <si>
    <t xml:space="preserve">ხონის რაიონული განყოფილება </t>
  </si>
  <si>
    <t xml:space="preserve">ვანის რაიონული განყოფილება </t>
  </si>
  <si>
    <t xml:space="preserve">საჩხერის რაიონული განყოფილება </t>
  </si>
  <si>
    <t xml:space="preserve">წყალტუბოს რაიონული განყოფილება </t>
  </si>
  <si>
    <t>რაჭა-ლეჩხუმ-ქვემო სვანეთის სოციალური მომსახურების სამხარეო ცენტრი</t>
  </si>
  <si>
    <t xml:space="preserve">სისტემური ადმინისტრატორი </t>
  </si>
  <si>
    <t>ონის რაიონული განყოფილება</t>
  </si>
  <si>
    <t xml:space="preserve">ცაგერის რაიონული განყოფილება </t>
  </si>
  <si>
    <t>ლენტეხის  რაიონული განყოფილება</t>
  </si>
  <si>
    <t>გურიის სოციალური მომსახურების სამხარეო ცენტრი</t>
  </si>
  <si>
    <t xml:space="preserve">ლანჩხუთის რაიონული განყოფილება </t>
  </si>
  <si>
    <t xml:space="preserve">ჩოხატაურის რაიონული განყოფილება </t>
  </si>
  <si>
    <t>სამეგრელო ზემო სვანეთის სოციალური მომსახურების სამხარეო ცენტრი</t>
  </si>
  <si>
    <t xml:space="preserve">აბაშის რაიონული განყოფილება  </t>
  </si>
  <si>
    <t xml:space="preserve">წალენჯიხის  რაიონული განყოფილება </t>
  </si>
  <si>
    <t xml:space="preserve">სენაკის  რაიონული განყოფილება </t>
  </si>
  <si>
    <t xml:space="preserve">ხობის რაიონული განყოფილება  </t>
  </si>
  <si>
    <t xml:space="preserve">მარტვილის რაიონული განყოფილება  </t>
  </si>
  <si>
    <t xml:space="preserve">ჩხოროწყუს რაიონული განყოფილება  </t>
  </si>
  <si>
    <t xml:space="preserve">მესტიის  რაიონული განყოფილება </t>
  </si>
  <si>
    <t xml:space="preserve">ფოთის საქალაქო განყოფილება  </t>
  </si>
  <si>
    <t xml:space="preserve">საქალაქო განყოფილების უფროსი </t>
  </si>
  <si>
    <t>კახეთის სოციალური მომსახურების სამხარეო ცენტრი</t>
  </si>
  <si>
    <t xml:space="preserve">ახმეტის  რაიონული განყოფილება </t>
  </si>
  <si>
    <t xml:space="preserve">ყვარლის რაიონული განყოფილება </t>
  </si>
  <si>
    <t xml:space="preserve">გურჯაანის  რაიონული განყოფილება </t>
  </si>
  <si>
    <t xml:space="preserve">სიღნაღის რაიონული განყოფილება  </t>
  </si>
  <si>
    <t xml:space="preserve">დედოფლისწყაროს რაიონული განყოფილება </t>
  </si>
  <si>
    <t xml:space="preserve">ლაგოდეხის რაიონული განყოფილება  </t>
  </si>
  <si>
    <t xml:space="preserve">საგარეჯოს რაიონული განყოფილება  </t>
  </si>
  <si>
    <t>სამცხე-ჯავახეთის სოციალური მომსახურების სამხარეო ცენტრი</t>
  </si>
  <si>
    <t xml:space="preserve">ახალქალაქის რაიონული განყოფილება  </t>
  </si>
  <si>
    <t xml:space="preserve">ასპინძის  რაიონული განყოფილება </t>
  </si>
  <si>
    <t xml:space="preserve">ადიგენის რაიონული განყოფილება  </t>
  </si>
  <si>
    <t xml:space="preserve">ბორჯომის რაიონული განყოფილება  </t>
  </si>
  <si>
    <t xml:space="preserve">ნინოწმინდის რაიონული განყოფილება  </t>
  </si>
  <si>
    <t>მცხეთა-მთიანეთის სოციალური მომსახურების სამხარეო ცენტრი</t>
  </si>
  <si>
    <t xml:space="preserve">თიანეთის რაიონული განყოფილება </t>
  </si>
  <si>
    <t>დუშეთის რაიონული განყოფილება</t>
  </si>
  <si>
    <t xml:space="preserve">ახალგორის რაიონული განყოფილება </t>
  </si>
  <si>
    <t>ყაზბეგის რაიონული განყოფილება</t>
  </si>
  <si>
    <t>შიდა ქართლის სოციალური მომსახურების სამხარეო ცენტრი</t>
  </si>
  <si>
    <t xml:space="preserve">ხაშურის რაიონული განყოფილება  </t>
  </si>
  <si>
    <t xml:space="preserve">ქარელის რაიონული განყოფილება  </t>
  </si>
  <si>
    <t xml:space="preserve">მთავარი სპეციალისტი  </t>
  </si>
  <si>
    <t>თიღვის თემის განყოფილება</t>
  </si>
  <si>
    <t xml:space="preserve">კასპის რაიონული განყოფილება  </t>
  </si>
  <si>
    <t>ქურთის თემის განყოფილება</t>
  </si>
  <si>
    <t>ქვემო ქართლის სოციალური მომსახურების სამხარეო ცენტრი</t>
  </si>
  <si>
    <t xml:space="preserve">დმანისის რაიონული განყოფილება </t>
  </si>
  <si>
    <t xml:space="preserve">თეთრიწყაროს რაიონული განყოფილება  </t>
  </si>
  <si>
    <t xml:space="preserve">ბოლნისის რაიონული განყოფილება  </t>
  </si>
  <si>
    <t xml:space="preserve">გარდაბნის რაიონული განყოფილება  </t>
  </si>
  <si>
    <t xml:space="preserve">მარნეულის რაიონული განყოფილება  </t>
  </si>
  <si>
    <t>აჭარის ა/რ ფილიალი</t>
  </si>
  <si>
    <t xml:space="preserve">ფილიალის უფროსი </t>
  </si>
  <si>
    <t xml:space="preserve">ფილიალის უფროსის მოადგილე </t>
  </si>
  <si>
    <t xml:space="preserve">ბუღალტერი </t>
  </si>
  <si>
    <t>ბათუმის სოციალური მომსახურების ცენტრი</t>
  </si>
  <si>
    <t>ქობულეთის რაიონული განყოფილება</t>
  </si>
  <si>
    <t>ქედის რაიონული განყოფილება</t>
  </si>
  <si>
    <t xml:space="preserve">შუახევის რაიონული განყოფილება </t>
  </si>
  <si>
    <t xml:space="preserve">ხულოს რაიონული განყოფილება </t>
  </si>
  <si>
    <t xml:space="preserve">ხელვაჩაურის რაიონული განყოფილება </t>
  </si>
  <si>
    <t>აფხაზეთის ფილიალი</t>
  </si>
  <si>
    <t>თბილისის სოციალური მომსახურების საქალაქო ცენტრი</t>
  </si>
  <si>
    <t>ვაკე-საბურთალოს სერვის ცენტრი</t>
  </si>
  <si>
    <t>დანართი 2</t>
  </si>
  <si>
    <t>დანართი 3</t>
  </si>
  <si>
    <t>დანართი 4</t>
  </si>
  <si>
    <t>ქ. თბილისის სოციალური მომსახურების საქალაქო ცენტრი</t>
  </si>
  <si>
    <t>სოციალური მომსახურების სამხარეო ცენტრები და რაიონული განყოფილებები</t>
  </si>
  <si>
    <t>თანამდებობრივი სარგო თვეში (ლარი)</t>
  </si>
  <si>
    <t>სულ წლიური შრომის ანაზღაურება</t>
  </si>
  <si>
    <t xml:space="preserve">წალკის რაიონული განყოფილება </t>
  </si>
  <si>
    <t>შტატით გათვალისწინებული თანამდებობის დასახელება</t>
  </si>
  <si>
    <t>თანამდებობრივი სარგოს კოეფიციენტი ერთ ერთეულზე</t>
  </si>
  <si>
    <t>თანამდებობრივი სარგო თვეში ერთ ერთეულზე</t>
  </si>
  <si>
    <t>სულ თანამდებობრივი სარგო თვეში</t>
  </si>
  <si>
    <t>სულ თანამდებობრივი სარგო წელიწადში</t>
  </si>
  <si>
    <t>სამსახურის უფროსი</t>
  </si>
  <si>
    <t>სამსახურის უფროსის მოადგილე</t>
  </si>
  <si>
    <t>სსიპ-სოციალური მომსახურების სააგენტოს ცენტრალური აპარატის 2019 წლის საშტატო ნუსხა და თანამდებობრივი სარგო</t>
  </si>
  <si>
    <t xml:space="preserve">სსიპ-სოციალური მომსახურების სააგენტოს თბილისის სოციალური მომსახურების საქალაქო ცენტრის 2019 წლის საშტატო ნუსხა და თანამდებობრივი სარგო </t>
  </si>
  <si>
    <t>სსიპ-სოციალური მომსახურების სააგენტოს სოციალური მომსახურების სამხარეო ცენტრებისა და რაიონული განყოფილებების 2019 წლის საშტატო ნუსხა და თანამდებობრივი სარგო</t>
  </si>
  <si>
    <t>N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</si>
  <si>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</si>
  <si>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</si>
  <si>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</si>
  <si>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</si>
  <si>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</si>
  <si>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</si>
  <si>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</si>
  <si>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</si>
  <si>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</si>
  <si>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</si>
  <si>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</si>
  <si>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XIV</t>
  </si>
  <si>
    <t>გლდანი-ნაძალადევის სერვის ცენტრი</t>
  </si>
  <si>
    <t>ისანი-სამგორის სერვის ცენტრი</t>
  </si>
  <si>
    <t>ძველი თბილისის სერვის ცენტრი</t>
  </si>
  <si>
    <t>დიდუბე-ჩუღურეთის სერვის ცენტრი</t>
  </si>
  <si>
    <t>ლოჯისტიკისა და ტექნიკური უზრუნველყოფის სამმართველო</t>
  </si>
  <si>
    <t>ფინანსული რესურსების მართვის, ანალიტიკისა და ბუღალტრული აღრიცხვის სამმართველო</t>
  </si>
  <si>
    <t>სტატისტიკის, ინფორმაციის დამუშავებისა და ანალიზის სამმართველო</t>
  </si>
  <si>
    <t>სახელმწიფო გასაცემლებისა და სოციალური პროგრამების ადმინისტრირების დეპარტამენტი</t>
  </si>
  <si>
    <t xml:space="preserve">სახელმწიფო გასაცემლების  ადმინისტრირების სამმმართველო </t>
  </si>
  <si>
    <t>სოციალური დახმარებებისა  და დემოგრაფიული მდგომარეობის გაუმჯობესების სახელმწიფო პროგრამების ადმინისტრირების სამმართველო</t>
  </si>
  <si>
    <t>ჯანმრთელობის დაცვის სახელმწიფო პროგრამების სტრატეგიული დაგეგმვისა და ორგანიზაციული უზრუნველყოფის დეპარტამენტი</t>
  </si>
  <si>
    <t>შეფასებისა და დაგეგმვის სამმართველო</t>
  </si>
  <si>
    <t>ფასწარმოქმნის, ანაზღაურებისა და გადახდის მეთოდების სამმართველო</t>
  </si>
  <si>
    <t>ჯანმრთელობის დაცვის სახელმწიფო პროგრამების მიმწოდებლებთან უფრთიერთობის დეპარტამენტი</t>
  </si>
  <si>
    <t>ხელშეკრულებების მართვის სამმართველო</t>
  </si>
  <si>
    <t>შემთხვევების ადმინისტრირების სამმართველო</t>
  </si>
  <si>
    <t>პროექტი</t>
  </si>
  <si>
    <t>მოქმედი</t>
  </si>
  <si>
    <t>სხვაობა</t>
  </si>
  <si>
    <t>ორგანიზაციული უზრუნველყოფისა და საქმისწარმოების სამმართველო</t>
  </si>
  <si>
    <t>C ჰეპატიტის მართვისა და მედიკამენტებით უზრუნველყოფის სამმართველო</t>
  </si>
  <si>
    <t>რეგიონებისთვის 2</t>
  </si>
  <si>
    <t>12 არის შრომითი</t>
  </si>
  <si>
    <t>26 მონიტორი შრომითი</t>
  </si>
  <si>
    <t>გუნდის ლიდერი</t>
  </si>
  <si>
    <t>გასავლელია</t>
  </si>
  <si>
    <t>ინსპექტირების სამსახური</t>
  </si>
  <si>
    <t>საჯარო და პროაქტიული ინფორმაციების ადმინისტრირების სამმართველო</t>
  </si>
  <si>
    <t xml:space="preserve">შიდა აუდიტის სამსახური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</si>
</sst>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L_a_r_i_-;\-* #,##0.00\ _L_a_r_i_-;_-* &quot;-&quot;??\ _L_a_r_i_-;_-@_-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cadNusx"/>
    </font>
    <font>
      <sz val="10"/>
      <name val="AcadNusx"/>
    </font>
    <font>
      <b/>
      <sz val="10"/>
      <name val="Sylfaen"/>
      <family val="1"/>
      <charset val="204"/>
    </font>
    <font>
      <sz val="11"/>
      <color theme="1"/>
      <name val="Calibri"/>
      <family val="2"/>
      <charset val="1"/>
      <scheme val="minor"/>
    </font>
    <font>
      <b/>
      <sz val="14"/>
      <name val="AcadNusx"/>
    </font>
    <font>
      <sz val="10"/>
      <color rgb="FF000000"/>
      <name val="Arial"/>
      <family val="2"/>
    </font>
    <font>
      <b/>
      <sz val="11"/>
      <name val="Sylfae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Sylfaen"/>
      <family val="1"/>
      <charset val="204"/>
    </font>
    <font>
      <sz val="10"/>
      <name val="Calibri"/>
      <family val="2"/>
      <charset val="204"/>
      <scheme val="minor"/>
    </font>
    <font>
      <b/>
      <sz val="10"/>
      <name val="Sylfaen"/>
      <family val="1"/>
    </font>
    <font>
      <b/>
      <sz val="11"/>
      <name val="Calibri"/>
      <family val="2"/>
      <scheme val="minor"/>
    </font>
    <font>
      <sz val="11"/>
      <color rgb="FFFF0000"/>
      <name val="Sylfaen"/>
      <family val="1"/>
      <charset val="204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7" fillId="0" borderId="0"/>
  </cellStyleXfs>
  <cellXfs count="123">
    <xf numFmtId="0" fontId="0" fillId="0" borderId="0" xfId="0"/>
    <xf numFmtId="4" fontId="2" fillId="0" borderId="0" xfId="1" applyNumberFormat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vertical="top" wrapText="1"/>
    </xf>
    <xf numFmtId="0" fontId="3" fillId="0" borderId="0" xfId="1" applyFont="1" applyFill="1" applyBorder="1" applyAlignment="1">
      <alignment horizontal="center" vertical="top"/>
    </xf>
    <xf numFmtId="0" fontId="3" fillId="0" borderId="0" xfId="1" applyFont="1" applyBorder="1" applyAlignment="1">
      <alignment vertical="top"/>
    </xf>
    <xf numFmtId="0" fontId="3" fillId="0" borderId="0" xfId="1" applyFont="1" applyBorder="1" applyAlignment="1">
      <alignment vertical="center" wrapText="1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 wrapText="1"/>
    </xf>
    <xf numFmtId="1" fontId="6" fillId="0" borderId="0" xfId="1" applyNumberFormat="1" applyFont="1" applyFill="1" applyBorder="1" applyAlignment="1">
      <alignment horizontal="center" vertical="center"/>
    </xf>
    <xf numFmtId="1" fontId="2" fillId="0" borderId="0" xfId="1" applyNumberFormat="1" applyFont="1" applyFill="1" applyBorder="1" applyAlignment="1">
      <alignment horizontal="center" vertical="center"/>
    </xf>
    <xf numFmtId="4" fontId="2" fillId="0" borderId="0" xfId="3" applyNumberFormat="1" applyFont="1" applyFill="1" applyBorder="1" applyAlignment="1">
      <alignment horizontal="right" vertical="center"/>
    </xf>
    <xf numFmtId="4" fontId="3" fillId="0" borderId="0" xfId="1" applyNumberFormat="1" applyFont="1" applyFill="1" applyBorder="1" applyAlignment="1">
      <alignment horizontal="right" vertical="center" wrapText="1"/>
    </xf>
    <xf numFmtId="0" fontId="2" fillId="2" borderId="0" xfId="1" applyFont="1" applyFill="1" applyBorder="1" applyAlignment="1">
      <alignment vertical="center"/>
    </xf>
    <xf numFmtId="0" fontId="2" fillId="5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4" fontId="4" fillId="0" borderId="0" xfId="1" applyNumberFormat="1" applyFont="1" applyFill="1" applyBorder="1" applyAlignment="1">
      <alignment horizontal="right" vertical="center"/>
    </xf>
    <xf numFmtId="1" fontId="11" fillId="0" borderId="0" xfId="1" applyNumberFormat="1" applyFont="1" applyFill="1" applyBorder="1" applyAlignment="1">
      <alignment horizontal="center" vertical="center"/>
    </xf>
    <xf numFmtId="2" fontId="11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vertical="top"/>
    </xf>
    <xf numFmtId="0" fontId="11" fillId="0" borderId="0" xfId="1" applyFont="1" applyFill="1" applyBorder="1" applyAlignment="1">
      <alignment horizontal="center" vertical="top" wrapText="1"/>
    </xf>
    <xf numFmtId="0" fontId="8" fillId="4" borderId="0" xfId="1" applyFont="1" applyFill="1" applyBorder="1" applyAlignment="1">
      <alignment vertical="top"/>
    </xf>
    <xf numFmtId="0" fontId="8" fillId="0" borderId="0" xfId="1" applyFont="1" applyFill="1" applyBorder="1" applyAlignment="1">
      <alignment vertical="top"/>
    </xf>
    <xf numFmtId="0" fontId="9" fillId="0" borderId="0" xfId="1" applyFont="1" applyFill="1" applyBorder="1" applyAlignment="1">
      <alignment horizontal="center" vertical="center"/>
    </xf>
    <xf numFmtId="4" fontId="11" fillId="0" borderId="0" xfId="1" applyNumberFormat="1" applyFont="1" applyFill="1" applyBorder="1" applyAlignment="1">
      <alignment horizontal="center" vertical="center"/>
    </xf>
    <xf numFmtId="4" fontId="8" fillId="0" borderId="0" xfId="1" applyNumberFormat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11" fillId="0" borderId="0" xfId="1" applyFont="1" applyBorder="1" applyAlignment="1">
      <alignment vertical="top"/>
    </xf>
    <xf numFmtId="0" fontId="8" fillId="0" borderId="0" xfId="1" applyFont="1" applyFill="1" applyBorder="1" applyAlignment="1">
      <alignment horizontal="center" vertical="center" wrapText="1"/>
    </xf>
    <xf numFmtId="0" fontId="8" fillId="0" borderId="0" xfId="2" applyFont="1" applyFill="1" applyBorder="1" applyAlignment="1"/>
    <xf numFmtId="0" fontId="11" fillId="0" borderId="0" xfId="2" applyFont="1" applyBorder="1" applyAlignment="1"/>
    <xf numFmtId="0" fontId="11" fillId="0" borderId="0" xfId="2" applyFont="1" applyFill="1" applyBorder="1" applyAlignment="1"/>
    <xf numFmtId="0" fontId="8" fillId="0" borderId="0" xfId="1" applyFont="1" applyFill="1" applyBorder="1" applyAlignment="1"/>
    <xf numFmtId="0" fontId="8" fillId="0" borderId="0" xfId="1" applyFont="1" applyBorder="1" applyAlignment="1"/>
    <xf numFmtId="0" fontId="11" fillId="0" borderId="0" xfId="1" applyFont="1" applyBorder="1" applyAlignment="1">
      <alignment horizontal="center" vertical="top"/>
    </xf>
    <xf numFmtId="0" fontId="8" fillId="0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left" vertical="center" wrapText="1"/>
    </xf>
    <xf numFmtId="0" fontId="2" fillId="4" borderId="2" xfId="2" applyFont="1" applyFill="1" applyBorder="1" applyAlignment="1">
      <alignment horizontal="left" vertical="center" wrapText="1"/>
    </xf>
    <xf numFmtId="49" fontId="4" fillId="0" borderId="2" xfId="4" applyNumberFormat="1" applyFont="1" applyFill="1" applyBorder="1" applyAlignment="1">
      <alignment vertical="top" wrapText="1"/>
    </xf>
    <xf numFmtId="1" fontId="12" fillId="0" borderId="2" xfId="4" applyNumberFormat="1" applyFont="1" applyFill="1" applyBorder="1" applyAlignment="1">
      <alignment horizontal="center" vertical="center"/>
    </xf>
    <xf numFmtId="49" fontId="13" fillId="0" borderId="2" xfId="4" applyNumberFormat="1" applyFont="1" applyFill="1" applyBorder="1" applyAlignment="1">
      <alignment horizontal="left" vertical="center" wrapText="1"/>
    </xf>
    <xf numFmtId="49" fontId="13" fillId="0" borderId="2" xfId="4" applyNumberFormat="1" applyFont="1" applyFill="1" applyBorder="1" applyAlignment="1">
      <alignment vertical="top" wrapText="1"/>
    </xf>
    <xf numFmtId="0" fontId="9" fillId="0" borderId="2" xfId="1" applyFont="1" applyFill="1" applyBorder="1" applyAlignment="1">
      <alignment horizontal="center" vertical="center" wrapText="1"/>
    </xf>
    <xf numFmtId="1" fontId="8" fillId="0" borderId="2" xfId="1" applyNumberFormat="1" applyFont="1" applyFill="1" applyBorder="1" applyAlignment="1">
      <alignment horizontal="left" vertical="center" wrapText="1"/>
    </xf>
    <xf numFmtId="1" fontId="8" fillId="0" borderId="2" xfId="1" applyNumberFormat="1" applyFont="1" applyFill="1" applyBorder="1" applyAlignment="1">
      <alignment horizontal="center" vertical="center" wrapText="1"/>
    </xf>
    <xf numFmtId="2" fontId="8" fillId="0" borderId="2" xfId="1" applyNumberFormat="1" applyFont="1" applyFill="1" applyBorder="1" applyAlignment="1">
      <alignment horizontal="center" vertical="center" wrapText="1"/>
    </xf>
    <xf numFmtId="4" fontId="8" fillId="0" borderId="2" xfId="1" applyNumberFormat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/>
    </xf>
    <xf numFmtId="49" fontId="11" fillId="0" borderId="2" xfId="4" applyNumberFormat="1" applyFont="1" applyFill="1" applyBorder="1" applyAlignment="1">
      <alignment horizontal="left" vertical="center" wrapText="1"/>
    </xf>
    <xf numFmtId="1" fontId="9" fillId="0" borderId="2" xfId="4" applyNumberFormat="1" applyFont="1" applyFill="1" applyBorder="1" applyAlignment="1">
      <alignment horizontal="center" vertical="center"/>
    </xf>
    <xf numFmtId="2" fontId="9" fillId="0" borderId="2" xfId="4" applyNumberFormat="1" applyFont="1" applyFill="1" applyBorder="1" applyAlignment="1">
      <alignment horizontal="center" vertical="center"/>
    </xf>
    <xf numFmtId="4" fontId="9" fillId="0" borderId="2" xfId="4" applyNumberFormat="1" applyFont="1" applyFill="1" applyBorder="1" applyAlignment="1">
      <alignment horizontal="center" vertical="center"/>
    </xf>
    <xf numFmtId="0" fontId="10" fillId="4" borderId="2" xfId="1" applyFont="1" applyFill="1" applyBorder="1" applyAlignment="1">
      <alignment horizontal="center" vertical="center"/>
    </xf>
    <xf numFmtId="1" fontId="10" fillId="4" borderId="2" xfId="4" applyNumberFormat="1" applyFont="1" applyFill="1" applyBorder="1" applyAlignment="1">
      <alignment horizontal="center" vertical="center"/>
    </xf>
    <xf numFmtId="4" fontId="10" fillId="4" borderId="2" xfId="4" applyNumberFormat="1" applyFont="1" applyFill="1" applyBorder="1" applyAlignment="1">
      <alignment horizontal="center" vertical="center"/>
    </xf>
    <xf numFmtId="4" fontId="9" fillId="3" borderId="2" xfId="4" applyNumberFormat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1" fontId="10" fillId="0" borderId="2" xfId="4" applyNumberFormat="1" applyFont="1" applyFill="1" applyBorder="1" applyAlignment="1">
      <alignment horizontal="center" vertical="center"/>
    </xf>
    <xf numFmtId="4" fontId="10" fillId="0" borderId="2" xfId="4" applyNumberFormat="1" applyFont="1" applyFill="1" applyBorder="1" applyAlignment="1">
      <alignment horizontal="center" vertical="center"/>
    </xf>
    <xf numFmtId="0" fontId="8" fillId="4" borderId="2" xfId="2" applyFont="1" applyFill="1" applyBorder="1" applyAlignment="1">
      <alignment horizontal="left" vertical="center" wrapText="1"/>
    </xf>
    <xf numFmtId="49" fontId="8" fillId="0" borderId="2" xfId="4" applyNumberFormat="1" applyFont="1" applyFill="1" applyBorder="1" applyAlignment="1">
      <alignment horizontal="left" vertical="center" wrapText="1"/>
    </xf>
    <xf numFmtId="1" fontId="9" fillId="3" borderId="2" xfId="4" applyNumberFormat="1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left" vertical="center" wrapText="1"/>
    </xf>
    <xf numFmtId="2" fontId="9" fillId="3" borderId="2" xfId="4" applyNumberFormat="1" applyFont="1" applyFill="1" applyBorder="1" applyAlignment="1">
      <alignment horizontal="center" vertical="center"/>
    </xf>
    <xf numFmtId="1" fontId="10" fillId="3" borderId="2" xfId="4" applyNumberFormat="1" applyFont="1" applyFill="1" applyBorder="1" applyAlignment="1">
      <alignment horizontal="center" vertical="center"/>
    </xf>
    <xf numFmtId="4" fontId="10" fillId="3" borderId="2" xfId="4" applyNumberFormat="1" applyFont="1" applyFill="1" applyBorder="1" applyAlignment="1">
      <alignment horizontal="center" vertical="center"/>
    </xf>
    <xf numFmtId="0" fontId="11" fillId="0" borderId="2" xfId="6" applyFont="1" applyBorder="1" applyAlignment="1">
      <alignment horizontal="center" vertical="center"/>
    </xf>
    <xf numFmtId="0" fontId="11" fillId="0" borderId="2" xfId="6" applyFont="1" applyBorder="1" applyAlignment="1">
      <alignment vertical="center"/>
    </xf>
    <xf numFmtId="3" fontId="9" fillId="0" borderId="2" xfId="6" applyNumberFormat="1" applyFont="1" applyBorder="1" applyAlignment="1">
      <alignment horizontal="center" vertical="center"/>
    </xf>
    <xf numFmtId="0" fontId="11" fillId="0" borderId="2" xfId="6" applyFont="1" applyBorder="1" applyAlignment="1">
      <alignment vertical="center" wrapText="1"/>
    </xf>
    <xf numFmtId="0" fontId="8" fillId="0" borderId="2" xfId="6" applyFont="1" applyBorder="1" applyAlignment="1">
      <alignment horizontal="left" vertical="center"/>
    </xf>
    <xf numFmtId="3" fontId="10" fillId="0" borderId="2" xfId="6" applyNumberFormat="1" applyFont="1" applyBorder="1" applyAlignment="1">
      <alignment horizontal="center" vertical="center"/>
    </xf>
    <xf numFmtId="0" fontId="9" fillId="0" borderId="2" xfId="1" applyFont="1" applyBorder="1" applyAlignment="1">
      <alignment vertical="top"/>
    </xf>
    <xf numFmtId="3" fontId="14" fillId="0" borderId="2" xfId="6" applyNumberFormat="1" applyFont="1" applyBorder="1" applyAlignment="1">
      <alignment horizontal="center" vertical="center"/>
    </xf>
    <xf numFmtId="0" fontId="4" fillId="0" borderId="2" xfId="6" applyFont="1" applyBorder="1" applyAlignment="1">
      <alignment horizontal="center" vertical="center"/>
    </xf>
    <xf numFmtId="0" fontId="4" fillId="0" borderId="2" xfId="6" applyFont="1" applyBorder="1" applyAlignment="1">
      <alignment horizontal="center" vertical="center" wrapText="1"/>
    </xf>
    <xf numFmtId="4" fontId="2" fillId="0" borderId="0" xfId="1" applyNumberFormat="1" applyFont="1" applyBorder="1" applyAlignment="1">
      <alignment vertical="top"/>
    </xf>
    <xf numFmtId="0" fontId="8" fillId="0" borderId="2" xfId="1" applyFont="1" applyFill="1" applyBorder="1" applyAlignment="1">
      <alignment horizontal="center" vertical="center" wrapText="1"/>
    </xf>
    <xf numFmtId="1" fontId="10" fillId="2" borderId="2" xfId="2" applyNumberFormat="1" applyFont="1" applyFill="1" applyBorder="1" applyAlignment="1">
      <alignment horizontal="center" vertical="center"/>
    </xf>
    <xf numFmtId="0" fontId="8" fillId="2" borderId="2" xfId="2" applyNumberFormat="1" applyFont="1" applyFill="1" applyBorder="1" applyAlignment="1">
      <alignment horizontal="left" wrapText="1"/>
    </xf>
    <xf numFmtId="1" fontId="10" fillId="2" borderId="2" xfId="2" applyNumberFormat="1" applyFont="1" applyFill="1" applyBorder="1" applyAlignment="1">
      <alignment horizontal="left" vertical="center"/>
    </xf>
    <xf numFmtId="4" fontId="10" fillId="2" borderId="2" xfId="2" applyNumberFormat="1" applyFont="1" applyFill="1" applyBorder="1" applyAlignment="1">
      <alignment horizontal="center" vertical="center"/>
    </xf>
    <xf numFmtId="0" fontId="11" fillId="0" borderId="2" xfId="2" applyFont="1" applyBorder="1" applyAlignment="1"/>
    <xf numFmtId="4" fontId="9" fillId="0" borderId="2" xfId="3" applyNumberFormat="1" applyFont="1" applyFill="1" applyBorder="1" applyAlignment="1">
      <alignment horizontal="center" vertical="center"/>
    </xf>
    <xf numFmtId="2" fontId="9" fillId="0" borderId="2" xfId="1" applyNumberFormat="1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wrapText="1"/>
    </xf>
    <xf numFmtId="0" fontId="8" fillId="2" borderId="2" xfId="2" applyFont="1" applyFill="1" applyBorder="1" applyAlignment="1">
      <alignment horizontal="left" vertical="center" wrapText="1"/>
    </xf>
    <xf numFmtId="0" fontId="11" fillId="0" borderId="2" xfId="2" applyFont="1" applyBorder="1" applyAlignment="1">
      <alignment horizontal="center"/>
    </xf>
    <xf numFmtId="1" fontId="9" fillId="0" borderId="2" xfId="2" applyNumberFormat="1" applyFont="1" applyFill="1" applyBorder="1" applyAlignment="1">
      <alignment horizontal="center" vertical="center"/>
    </xf>
    <xf numFmtId="2" fontId="9" fillId="0" borderId="2" xfId="2" applyNumberFormat="1" applyFont="1" applyFill="1" applyBorder="1" applyAlignment="1">
      <alignment horizontal="center" vertical="center"/>
    </xf>
    <xf numFmtId="0" fontId="11" fillId="0" borderId="2" xfId="2" applyFont="1" applyFill="1" applyBorder="1" applyAlignment="1">
      <alignment horizontal="center"/>
    </xf>
    <xf numFmtId="0" fontId="11" fillId="0" borderId="2" xfId="2" applyFont="1" applyFill="1" applyBorder="1" applyAlignment="1"/>
    <xf numFmtId="4" fontId="10" fillId="2" borderId="2" xfId="3" applyNumberFormat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/>
    </xf>
    <xf numFmtId="0" fontId="10" fillId="0" borderId="2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/>
    </xf>
    <xf numFmtId="49" fontId="8" fillId="2" borderId="2" xfId="1" applyNumberFormat="1" applyFont="1" applyFill="1" applyBorder="1" applyAlignment="1">
      <alignment vertical="center" wrapText="1"/>
    </xf>
    <xf numFmtId="0" fontId="11" fillId="0" borderId="2" xfId="1" applyFont="1" applyFill="1" applyBorder="1" applyAlignment="1">
      <alignment horizontal="left" vertical="center" wrapText="1"/>
    </xf>
    <xf numFmtId="0" fontId="11" fillId="0" borderId="2" xfId="1" applyFont="1" applyFill="1" applyBorder="1" applyAlignment="1">
      <alignment vertical="center" wrapText="1"/>
    </xf>
    <xf numFmtId="49" fontId="8" fillId="0" borderId="2" xfId="1" applyNumberFormat="1" applyFont="1" applyFill="1" applyBorder="1" applyAlignment="1">
      <alignment vertical="center" wrapText="1"/>
    </xf>
    <xf numFmtId="1" fontId="10" fillId="0" borderId="2" xfId="3" applyNumberFormat="1" applyFont="1" applyFill="1" applyBorder="1" applyAlignment="1">
      <alignment horizontal="center" vertical="center"/>
    </xf>
    <xf numFmtId="4" fontId="10" fillId="0" borderId="2" xfId="3" applyNumberFormat="1" applyFont="1" applyFill="1" applyBorder="1" applyAlignment="1">
      <alignment horizontal="center" vertical="center"/>
    </xf>
    <xf numFmtId="0" fontId="10" fillId="5" borderId="2" xfId="1" applyFont="1" applyFill="1" applyBorder="1" applyAlignment="1">
      <alignment horizontal="center" vertical="center"/>
    </xf>
    <xf numFmtId="49" fontId="8" fillId="5" borderId="2" xfId="1" applyNumberFormat="1" applyFont="1" applyFill="1" applyBorder="1" applyAlignment="1">
      <alignment vertical="center" wrapText="1"/>
    </xf>
    <xf numFmtId="1" fontId="10" fillId="5" borderId="2" xfId="2" applyNumberFormat="1" applyFont="1" applyFill="1" applyBorder="1" applyAlignment="1">
      <alignment horizontal="center" vertical="center"/>
    </xf>
    <xf numFmtId="4" fontId="10" fillId="5" borderId="2" xfId="2" applyNumberFormat="1" applyFont="1" applyFill="1" applyBorder="1" applyAlignment="1">
      <alignment horizontal="center" vertical="center"/>
    </xf>
    <xf numFmtId="4" fontId="10" fillId="5" borderId="2" xfId="3" applyNumberFormat="1" applyFont="1" applyFill="1" applyBorder="1" applyAlignment="1">
      <alignment horizontal="center" vertical="center"/>
    </xf>
    <xf numFmtId="49" fontId="8" fillId="3" borderId="2" xfId="4" applyNumberFormat="1" applyFont="1" applyFill="1" applyBorder="1" applyAlignment="1">
      <alignment horizontal="left" vertical="center" wrapText="1"/>
    </xf>
    <xf numFmtId="49" fontId="13" fillId="3" borderId="2" xfId="4" applyNumberFormat="1" applyFont="1" applyFill="1" applyBorder="1" applyAlignment="1">
      <alignment horizontal="left" vertical="center" wrapText="1"/>
    </xf>
    <xf numFmtId="0" fontId="15" fillId="0" borderId="0" xfId="1" applyFont="1" applyFill="1" applyBorder="1" applyAlignment="1">
      <alignment vertical="top"/>
    </xf>
    <xf numFmtId="0" fontId="8" fillId="0" borderId="2" xfId="1" applyFont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" fontId="16" fillId="0" borderId="2" xfId="4" applyNumberFormat="1" applyFont="1" applyFill="1" applyBorder="1" applyAlignment="1">
      <alignment horizontal="center" vertical="center"/>
    </xf>
    <xf numFmtId="4" fontId="16" fillId="0" borderId="2" xfId="4" applyNumberFormat="1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left" vertical="center" wrapText="1"/>
    </xf>
  </cellXfs>
  <cellStyles count="8">
    <cellStyle name="Comma 2" xfId="5"/>
    <cellStyle name="Comma 5 2" xfId="4"/>
    <cellStyle name="Comma 6" xfId="3"/>
    <cellStyle name="Normal" xfId="0" builtinId="0"/>
    <cellStyle name="Normal 2" xfId="7"/>
    <cellStyle name="Normal 2 2" xfId="1"/>
    <cellStyle name="Normal 3" xfId="6"/>
    <cellStyle name="Normal 5" xfId="2"/>
  </cellStyles>
  <dxfs count="0"/>
  <tableStyles count="0" defaultTableStyle="TableStyleMedium2" defaultPivotStyle="PivotStyleLight16"/>
  <colors>
    <mruColors>
      <color rgb="FF6699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9"/>
  <sheetViews>
    <sheetView view="pageBreakPreview" zoomScaleNormal="100" zoomScaleSheetLayoutView="100" workbookViewId="0">
      <selection activeCell="N9" sqref="N9"/>
    </sheetView>
  </sheetViews>
  <sheetFormatPr defaultColWidth="4.140625" defaultRowHeight="13.5" x14ac:dyDescent="0.25"/>
  <cols>
    <col min="1" max="1" width="6" style="3" customWidth="1"/>
    <col min="2" max="2" width="36.42578125" style="4" customWidth="1"/>
    <col min="3" max="3" width="14.28515625" style="5" customWidth="1"/>
    <col min="4" max="4" width="13.85546875" style="5" customWidth="1"/>
    <col min="5" max="5" width="13.5703125" style="5" customWidth="1"/>
    <col min="6" max="6" width="14.140625" style="5" customWidth="1"/>
    <col min="7" max="7" width="14.28515625" style="5" customWidth="1"/>
    <col min="8" max="8" width="16.7109375" style="5" customWidth="1"/>
    <col min="9" max="9" width="17.42578125" style="5" customWidth="1"/>
    <col min="10" max="214" width="9.140625" style="5" customWidth="1"/>
    <col min="215" max="227" width="4.140625" style="5"/>
    <col min="228" max="228" width="4.5703125" style="5" customWidth="1"/>
    <col min="229" max="229" width="57.85546875" style="5" customWidth="1"/>
    <col min="230" max="230" width="16.7109375" style="5" customWidth="1"/>
    <col min="231" max="231" width="17" style="5" customWidth="1"/>
    <col min="232" max="470" width="9.140625" style="5" customWidth="1"/>
    <col min="471" max="483" width="4.140625" style="5"/>
    <col min="484" max="484" width="4.5703125" style="5" customWidth="1"/>
    <col min="485" max="485" width="57.85546875" style="5" customWidth="1"/>
    <col min="486" max="486" width="16.7109375" style="5" customWidth="1"/>
    <col min="487" max="487" width="17" style="5" customWidth="1"/>
    <col min="488" max="726" width="9.140625" style="5" customWidth="1"/>
    <col min="727" max="739" width="4.140625" style="5"/>
    <col min="740" max="740" width="4.5703125" style="5" customWidth="1"/>
    <col min="741" max="741" width="57.85546875" style="5" customWidth="1"/>
    <col min="742" max="742" width="16.7109375" style="5" customWidth="1"/>
    <col min="743" max="743" width="17" style="5" customWidth="1"/>
    <col min="744" max="982" width="9.140625" style="5" customWidth="1"/>
    <col min="983" max="995" width="4.140625" style="5"/>
    <col min="996" max="996" width="4.5703125" style="5" customWidth="1"/>
    <col min="997" max="997" width="57.85546875" style="5" customWidth="1"/>
    <col min="998" max="998" width="16.7109375" style="5" customWidth="1"/>
    <col min="999" max="999" width="17" style="5" customWidth="1"/>
    <col min="1000" max="1238" width="9.140625" style="5" customWidth="1"/>
    <col min="1239" max="1251" width="4.140625" style="5"/>
    <col min="1252" max="1252" width="4.5703125" style="5" customWidth="1"/>
    <col min="1253" max="1253" width="57.85546875" style="5" customWidth="1"/>
    <col min="1254" max="1254" width="16.7109375" style="5" customWidth="1"/>
    <col min="1255" max="1255" width="17" style="5" customWidth="1"/>
    <col min="1256" max="1494" width="9.140625" style="5" customWidth="1"/>
    <col min="1495" max="1507" width="4.140625" style="5"/>
    <col min="1508" max="1508" width="4.5703125" style="5" customWidth="1"/>
    <col min="1509" max="1509" width="57.85546875" style="5" customWidth="1"/>
    <col min="1510" max="1510" width="16.7109375" style="5" customWidth="1"/>
    <col min="1511" max="1511" width="17" style="5" customWidth="1"/>
    <col min="1512" max="1750" width="9.140625" style="5" customWidth="1"/>
    <col min="1751" max="1763" width="4.140625" style="5"/>
    <col min="1764" max="1764" width="4.5703125" style="5" customWidth="1"/>
    <col min="1765" max="1765" width="57.85546875" style="5" customWidth="1"/>
    <col min="1766" max="1766" width="16.7109375" style="5" customWidth="1"/>
    <col min="1767" max="1767" width="17" style="5" customWidth="1"/>
    <col min="1768" max="2006" width="9.140625" style="5" customWidth="1"/>
    <col min="2007" max="2019" width="4.140625" style="5"/>
    <col min="2020" max="2020" width="4.5703125" style="5" customWidth="1"/>
    <col min="2021" max="2021" width="57.85546875" style="5" customWidth="1"/>
    <col min="2022" max="2022" width="16.7109375" style="5" customWidth="1"/>
    <col min="2023" max="2023" width="17" style="5" customWidth="1"/>
    <col min="2024" max="2262" width="9.140625" style="5" customWidth="1"/>
    <col min="2263" max="2275" width="4.140625" style="5"/>
    <col min="2276" max="2276" width="4.5703125" style="5" customWidth="1"/>
    <col min="2277" max="2277" width="57.85546875" style="5" customWidth="1"/>
    <col min="2278" max="2278" width="16.7109375" style="5" customWidth="1"/>
    <col min="2279" max="2279" width="17" style="5" customWidth="1"/>
    <col min="2280" max="2518" width="9.140625" style="5" customWidth="1"/>
    <col min="2519" max="2531" width="4.140625" style="5"/>
    <col min="2532" max="2532" width="4.5703125" style="5" customWidth="1"/>
    <col min="2533" max="2533" width="57.85546875" style="5" customWidth="1"/>
    <col min="2534" max="2534" width="16.7109375" style="5" customWidth="1"/>
    <col min="2535" max="2535" width="17" style="5" customWidth="1"/>
    <col min="2536" max="2774" width="9.140625" style="5" customWidth="1"/>
    <col min="2775" max="2787" width="4.140625" style="5"/>
    <col min="2788" max="2788" width="4.5703125" style="5" customWidth="1"/>
    <col min="2789" max="2789" width="57.85546875" style="5" customWidth="1"/>
    <col min="2790" max="2790" width="16.7109375" style="5" customWidth="1"/>
    <col min="2791" max="2791" width="17" style="5" customWidth="1"/>
    <col min="2792" max="3030" width="9.140625" style="5" customWidth="1"/>
    <col min="3031" max="3043" width="4.140625" style="5"/>
    <col min="3044" max="3044" width="4.5703125" style="5" customWidth="1"/>
    <col min="3045" max="3045" width="57.85546875" style="5" customWidth="1"/>
    <col min="3046" max="3046" width="16.7109375" style="5" customWidth="1"/>
    <col min="3047" max="3047" width="17" style="5" customWidth="1"/>
    <col min="3048" max="3286" width="9.140625" style="5" customWidth="1"/>
    <col min="3287" max="3299" width="4.140625" style="5"/>
    <col min="3300" max="3300" width="4.5703125" style="5" customWidth="1"/>
    <col min="3301" max="3301" width="57.85546875" style="5" customWidth="1"/>
    <col min="3302" max="3302" width="16.7109375" style="5" customWidth="1"/>
    <col min="3303" max="3303" width="17" style="5" customWidth="1"/>
    <col min="3304" max="3542" width="9.140625" style="5" customWidth="1"/>
    <col min="3543" max="3555" width="4.140625" style="5"/>
    <col min="3556" max="3556" width="4.5703125" style="5" customWidth="1"/>
    <col min="3557" max="3557" width="57.85546875" style="5" customWidth="1"/>
    <col min="3558" max="3558" width="16.7109375" style="5" customWidth="1"/>
    <col min="3559" max="3559" width="17" style="5" customWidth="1"/>
    <col min="3560" max="3798" width="9.140625" style="5" customWidth="1"/>
    <col min="3799" max="3811" width="4.140625" style="5"/>
    <col min="3812" max="3812" width="4.5703125" style="5" customWidth="1"/>
    <col min="3813" max="3813" width="57.85546875" style="5" customWidth="1"/>
    <col min="3814" max="3814" width="16.7109375" style="5" customWidth="1"/>
    <col min="3815" max="3815" width="17" style="5" customWidth="1"/>
    <col min="3816" max="4054" width="9.140625" style="5" customWidth="1"/>
    <col min="4055" max="4067" width="4.140625" style="5"/>
    <col min="4068" max="4068" width="4.5703125" style="5" customWidth="1"/>
    <col min="4069" max="4069" width="57.85546875" style="5" customWidth="1"/>
    <col min="4070" max="4070" width="16.7109375" style="5" customWidth="1"/>
    <col min="4071" max="4071" width="17" style="5" customWidth="1"/>
    <col min="4072" max="4310" width="9.140625" style="5" customWidth="1"/>
    <col min="4311" max="4323" width="4.140625" style="5"/>
    <col min="4324" max="4324" width="4.5703125" style="5" customWidth="1"/>
    <col min="4325" max="4325" width="57.85546875" style="5" customWidth="1"/>
    <col min="4326" max="4326" width="16.7109375" style="5" customWidth="1"/>
    <col min="4327" max="4327" width="17" style="5" customWidth="1"/>
    <col min="4328" max="4566" width="9.140625" style="5" customWidth="1"/>
    <col min="4567" max="4579" width="4.140625" style="5"/>
    <col min="4580" max="4580" width="4.5703125" style="5" customWidth="1"/>
    <col min="4581" max="4581" width="57.85546875" style="5" customWidth="1"/>
    <col min="4582" max="4582" width="16.7109375" style="5" customWidth="1"/>
    <col min="4583" max="4583" width="17" style="5" customWidth="1"/>
    <col min="4584" max="4822" width="9.140625" style="5" customWidth="1"/>
    <col min="4823" max="4835" width="4.140625" style="5"/>
    <col min="4836" max="4836" width="4.5703125" style="5" customWidth="1"/>
    <col min="4837" max="4837" width="57.85546875" style="5" customWidth="1"/>
    <col min="4838" max="4838" width="16.7109375" style="5" customWidth="1"/>
    <col min="4839" max="4839" width="17" style="5" customWidth="1"/>
    <col min="4840" max="5078" width="9.140625" style="5" customWidth="1"/>
    <col min="5079" max="5091" width="4.140625" style="5"/>
    <col min="5092" max="5092" width="4.5703125" style="5" customWidth="1"/>
    <col min="5093" max="5093" width="57.85546875" style="5" customWidth="1"/>
    <col min="5094" max="5094" width="16.7109375" style="5" customWidth="1"/>
    <col min="5095" max="5095" width="17" style="5" customWidth="1"/>
    <col min="5096" max="5334" width="9.140625" style="5" customWidth="1"/>
    <col min="5335" max="5347" width="4.140625" style="5"/>
    <col min="5348" max="5348" width="4.5703125" style="5" customWidth="1"/>
    <col min="5349" max="5349" width="57.85546875" style="5" customWidth="1"/>
    <col min="5350" max="5350" width="16.7109375" style="5" customWidth="1"/>
    <col min="5351" max="5351" width="17" style="5" customWidth="1"/>
    <col min="5352" max="5590" width="9.140625" style="5" customWidth="1"/>
    <col min="5591" max="5603" width="4.140625" style="5"/>
    <col min="5604" max="5604" width="4.5703125" style="5" customWidth="1"/>
    <col min="5605" max="5605" width="57.85546875" style="5" customWidth="1"/>
    <col min="5606" max="5606" width="16.7109375" style="5" customWidth="1"/>
    <col min="5607" max="5607" width="17" style="5" customWidth="1"/>
    <col min="5608" max="5846" width="9.140625" style="5" customWidth="1"/>
    <col min="5847" max="5859" width="4.140625" style="5"/>
    <col min="5860" max="5860" width="4.5703125" style="5" customWidth="1"/>
    <col min="5861" max="5861" width="57.85546875" style="5" customWidth="1"/>
    <col min="5862" max="5862" width="16.7109375" style="5" customWidth="1"/>
    <col min="5863" max="5863" width="17" style="5" customWidth="1"/>
    <col min="5864" max="6102" width="9.140625" style="5" customWidth="1"/>
    <col min="6103" max="6115" width="4.140625" style="5"/>
    <col min="6116" max="6116" width="4.5703125" style="5" customWidth="1"/>
    <col min="6117" max="6117" width="57.85546875" style="5" customWidth="1"/>
    <col min="6118" max="6118" width="16.7109375" style="5" customWidth="1"/>
    <col min="6119" max="6119" width="17" style="5" customWidth="1"/>
    <col min="6120" max="6358" width="9.140625" style="5" customWidth="1"/>
    <col min="6359" max="6371" width="4.140625" style="5"/>
    <col min="6372" max="6372" width="4.5703125" style="5" customWidth="1"/>
    <col min="6373" max="6373" width="57.85546875" style="5" customWidth="1"/>
    <col min="6374" max="6374" width="16.7109375" style="5" customWidth="1"/>
    <col min="6375" max="6375" width="17" style="5" customWidth="1"/>
    <col min="6376" max="6614" width="9.140625" style="5" customWidth="1"/>
    <col min="6615" max="6627" width="4.140625" style="5"/>
    <col min="6628" max="6628" width="4.5703125" style="5" customWidth="1"/>
    <col min="6629" max="6629" width="57.85546875" style="5" customWidth="1"/>
    <col min="6630" max="6630" width="16.7109375" style="5" customWidth="1"/>
    <col min="6631" max="6631" width="17" style="5" customWidth="1"/>
    <col min="6632" max="6870" width="9.140625" style="5" customWidth="1"/>
    <col min="6871" max="6883" width="4.140625" style="5"/>
    <col min="6884" max="6884" width="4.5703125" style="5" customWidth="1"/>
    <col min="6885" max="6885" width="57.85546875" style="5" customWidth="1"/>
    <col min="6886" max="6886" width="16.7109375" style="5" customWidth="1"/>
    <col min="6887" max="6887" width="17" style="5" customWidth="1"/>
    <col min="6888" max="7126" width="9.140625" style="5" customWidth="1"/>
    <col min="7127" max="7139" width="4.140625" style="5"/>
    <col min="7140" max="7140" width="4.5703125" style="5" customWidth="1"/>
    <col min="7141" max="7141" width="57.85546875" style="5" customWidth="1"/>
    <col min="7142" max="7142" width="16.7109375" style="5" customWidth="1"/>
    <col min="7143" max="7143" width="17" style="5" customWidth="1"/>
    <col min="7144" max="7382" width="9.140625" style="5" customWidth="1"/>
    <col min="7383" max="7395" width="4.140625" style="5"/>
    <col min="7396" max="7396" width="4.5703125" style="5" customWidth="1"/>
    <col min="7397" max="7397" width="57.85546875" style="5" customWidth="1"/>
    <col min="7398" max="7398" width="16.7109375" style="5" customWidth="1"/>
    <col min="7399" max="7399" width="17" style="5" customWidth="1"/>
    <col min="7400" max="7638" width="9.140625" style="5" customWidth="1"/>
    <col min="7639" max="7651" width="4.140625" style="5"/>
    <col min="7652" max="7652" width="4.5703125" style="5" customWidth="1"/>
    <col min="7653" max="7653" width="57.85546875" style="5" customWidth="1"/>
    <col min="7654" max="7654" width="16.7109375" style="5" customWidth="1"/>
    <col min="7655" max="7655" width="17" style="5" customWidth="1"/>
    <col min="7656" max="7894" width="9.140625" style="5" customWidth="1"/>
    <col min="7895" max="7907" width="4.140625" style="5"/>
    <col min="7908" max="7908" width="4.5703125" style="5" customWidth="1"/>
    <col min="7909" max="7909" width="57.85546875" style="5" customWidth="1"/>
    <col min="7910" max="7910" width="16.7109375" style="5" customWidth="1"/>
    <col min="7911" max="7911" width="17" style="5" customWidth="1"/>
    <col min="7912" max="8150" width="9.140625" style="5" customWidth="1"/>
    <col min="8151" max="8163" width="4.140625" style="5"/>
    <col min="8164" max="8164" width="4.5703125" style="5" customWidth="1"/>
    <col min="8165" max="8165" width="57.85546875" style="5" customWidth="1"/>
    <col min="8166" max="8166" width="16.7109375" style="5" customWidth="1"/>
    <col min="8167" max="8167" width="17" style="5" customWidth="1"/>
    <col min="8168" max="8406" width="9.140625" style="5" customWidth="1"/>
    <col min="8407" max="8419" width="4.140625" style="5"/>
    <col min="8420" max="8420" width="4.5703125" style="5" customWidth="1"/>
    <col min="8421" max="8421" width="57.85546875" style="5" customWidth="1"/>
    <col min="8422" max="8422" width="16.7109375" style="5" customWidth="1"/>
    <col min="8423" max="8423" width="17" style="5" customWidth="1"/>
    <col min="8424" max="8662" width="9.140625" style="5" customWidth="1"/>
    <col min="8663" max="8675" width="4.140625" style="5"/>
    <col min="8676" max="8676" width="4.5703125" style="5" customWidth="1"/>
    <col min="8677" max="8677" width="57.85546875" style="5" customWidth="1"/>
    <col min="8678" max="8678" width="16.7109375" style="5" customWidth="1"/>
    <col min="8679" max="8679" width="17" style="5" customWidth="1"/>
    <col min="8680" max="8918" width="9.140625" style="5" customWidth="1"/>
    <col min="8919" max="8931" width="4.140625" style="5"/>
    <col min="8932" max="8932" width="4.5703125" style="5" customWidth="1"/>
    <col min="8933" max="8933" width="57.85546875" style="5" customWidth="1"/>
    <col min="8934" max="8934" width="16.7109375" style="5" customWidth="1"/>
    <col min="8935" max="8935" width="17" style="5" customWidth="1"/>
    <col min="8936" max="9174" width="9.140625" style="5" customWidth="1"/>
    <col min="9175" max="9187" width="4.140625" style="5"/>
    <col min="9188" max="9188" width="4.5703125" style="5" customWidth="1"/>
    <col min="9189" max="9189" width="57.85546875" style="5" customWidth="1"/>
    <col min="9190" max="9190" width="16.7109375" style="5" customWidth="1"/>
    <col min="9191" max="9191" width="17" style="5" customWidth="1"/>
    <col min="9192" max="9430" width="9.140625" style="5" customWidth="1"/>
    <col min="9431" max="9443" width="4.140625" style="5"/>
    <col min="9444" max="9444" width="4.5703125" style="5" customWidth="1"/>
    <col min="9445" max="9445" width="57.85546875" style="5" customWidth="1"/>
    <col min="9446" max="9446" width="16.7109375" style="5" customWidth="1"/>
    <col min="9447" max="9447" width="17" style="5" customWidth="1"/>
    <col min="9448" max="9686" width="9.140625" style="5" customWidth="1"/>
    <col min="9687" max="9699" width="4.140625" style="5"/>
    <col min="9700" max="9700" width="4.5703125" style="5" customWidth="1"/>
    <col min="9701" max="9701" width="57.85546875" style="5" customWidth="1"/>
    <col min="9702" max="9702" width="16.7109375" style="5" customWidth="1"/>
    <col min="9703" max="9703" width="17" style="5" customWidth="1"/>
    <col min="9704" max="9942" width="9.140625" style="5" customWidth="1"/>
    <col min="9943" max="9955" width="4.140625" style="5"/>
    <col min="9956" max="9956" width="4.5703125" style="5" customWidth="1"/>
    <col min="9957" max="9957" width="57.85546875" style="5" customWidth="1"/>
    <col min="9958" max="9958" width="16.7109375" style="5" customWidth="1"/>
    <col min="9959" max="9959" width="17" style="5" customWidth="1"/>
    <col min="9960" max="10198" width="9.140625" style="5" customWidth="1"/>
    <col min="10199" max="10211" width="4.140625" style="5"/>
    <col min="10212" max="10212" width="4.5703125" style="5" customWidth="1"/>
    <col min="10213" max="10213" width="57.85546875" style="5" customWidth="1"/>
    <col min="10214" max="10214" width="16.7109375" style="5" customWidth="1"/>
    <col min="10215" max="10215" width="17" style="5" customWidth="1"/>
    <col min="10216" max="10454" width="9.140625" style="5" customWidth="1"/>
    <col min="10455" max="10467" width="4.140625" style="5"/>
    <col min="10468" max="10468" width="4.5703125" style="5" customWidth="1"/>
    <col min="10469" max="10469" width="57.85546875" style="5" customWidth="1"/>
    <col min="10470" max="10470" width="16.7109375" style="5" customWidth="1"/>
    <col min="10471" max="10471" width="17" style="5" customWidth="1"/>
    <col min="10472" max="10710" width="9.140625" style="5" customWidth="1"/>
    <col min="10711" max="10723" width="4.140625" style="5"/>
    <col min="10724" max="10724" width="4.5703125" style="5" customWidth="1"/>
    <col min="10725" max="10725" width="57.85546875" style="5" customWidth="1"/>
    <col min="10726" max="10726" width="16.7109375" style="5" customWidth="1"/>
    <col min="10727" max="10727" width="17" style="5" customWidth="1"/>
    <col min="10728" max="10966" width="9.140625" style="5" customWidth="1"/>
    <col min="10967" max="10979" width="4.140625" style="5"/>
    <col min="10980" max="10980" width="4.5703125" style="5" customWidth="1"/>
    <col min="10981" max="10981" width="57.85546875" style="5" customWidth="1"/>
    <col min="10982" max="10982" width="16.7109375" style="5" customWidth="1"/>
    <col min="10983" max="10983" width="17" style="5" customWidth="1"/>
    <col min="10984" max="11222" width="9.140625" style="5" customWidth="1"/>
    <col min="11223" max="11235" width="4.140625" style="5"/>
    <col min="11236" max="11236" width="4.5703125" style="5" customWidth="1"/>
    <col min="11237" max="11237" width="57.85546875" style="5" customWidth="1"/>
    <col min="11238" max="11238" width="16.7109375" style="5" customWidth="1"/>
    <col min="11239" max="11239" width="17" style="5" customWidth="1"/>
    <col min="11240" max="11478" width="9.140625" style="5" customWidth="1"/>
    <col min="11479" max="11491" width="4.140625" style="5"/>
    <col min="11492" max="11492" width="4.5703125" style="5" customWidth="1"/>
    <col min="11493" max="11493" width="57.85546875" style="5" customWidth="1"/>
    <col min="11494" max="11494" width="16.7109375" style="5" customWidth="1"/>
    <col min="11495" max="11495" width="17" style="5" customWidth="1"/>
    <col min="11496" max="11734" width="9.140625" style="5" customWidth="1"/>
    <col min="11735" max="11747" width="4.140625" style="5"/>
    <col min="11748" max="11748" width="4.5703125" style="5" customWidth="1"/>
    <col min="11749" max="11749" width="57.85546875" style="5" customWidth="1"/>
    <col min="11750" max="11750" width="16.7109375" style="5" customWidth="1"/>
    <col min="11751" max="11751" width="17" style="5" customWidth="1"/>
    <col min="11752" max="11990" width="9.140625" style="5" customWidth="1"/>
    <col min="11991" max="12003" width="4.140625" style="5"/>
    <col min="12004" max="12004" width="4.5703125" style="5" customWidth="1"/>
    <col min="12005" max="12005" width="57.85546875" style="5" customWidth="1"/>
    <col min="12006" max="12006" width="16.7109375" style="5" customWidth="1"/>
    <col min="12007" max="12007" width="17" style="5" customWidth="1"/>
    <col min="12008" max="12246" width="9.140625" style="5" customWidth="1"/>
    <col min="12247" max="12259" width="4.140625" style="5"/>
    <col min="12260" max="12260" width="4.5703125" style="5" customWidth="1"/>
    <col min="12261" max="12261" width="57.85546875" style="5" customWidth="1"/>
    <col min="12262" max="12262" width="16.7109375" style="5" customWidth="1"/>
    <col min="12263" max="12263" width="17" style="5" customWidth="1"/>
    <col min="12264" max="12502" width="9.140625" style="5" customWidth="1"/>
    <col min="12503" max="12515" width="4.140625" style="5"/>
    <col min="12516" max="12516" width="4.5703125" style="5" customWidth="1"/>
    <col min="12517" max="12517" width="57.85546875" style="5" customWidth="1"/>
    <col min="12518" max="12518" width="16.7109375" style="5" customWidth="1"/>
    <col min="12519" max="12519" width="17" style="5" customWidth="1"/>
    <col min="12520" max="12758" width="9.140625" style="5" customWidth="1"/>
    <col min="12759" max="12771" width="4.140625" style="5"/>
    <col min="12772" max="12772" width="4.5703125" style="5" customWidth="1"/>
    <col min="12773" max="12773" width="57.85546875" style="5" customWidth="1"/>
    <col min="12774" max="12774" width="16.7109375" style="5" customWidth="1"/>
    <col min="12775" max="12775" width="17" style="5" customWidth="1"/>
    <col min="12776" max="13014" width="9.140625" style="5" customWidth="1"/>
    <col min="13015" max="13027" width="4.140625" style="5"/>
    <col min="13028" max="13028" width="4.5703125" style="5" customWidth="1"/>
    <col min="13029" max="13029" width="57.85546875" style="5" customWidth="1"/>
    <col min="13030" max="13030" width="16.7109375" style="5" customWidth="1"/>
    <col min="13031" max="13031" width="17" style="5" customWidth="1"/>
    <col min="13032" max="13270" width="9.140625" style="5" customWidth="1"/>
    <col min="13271" max="13283" width="4.140625" style="5"/>
    <col min="13284" max="13284" width="4.5703125" style="5" customWidth="1"/>
    <col min="13285" max="13285" width="57.85546875" style="5" customWidth="1"/>
    <col min="13286" max="13286" width="16.7109375" style="5" customWidth="1"/>
    <col min="13287" max="13287" width="17" style="5" customWidth="1"/>
    <col min="13288" max="13526" width="9.140625" style="5" customWidth="1"/>
    <col min="13527" max="13539" width="4.140625" style="5"/>
    <col min="13540" max="13540" width="4.5703125" style="5" customWidth="1"/>
    <col min="13541" max="13541" width="57.85546875" style="5" customWidth="1"/>
    <col min="13542" max="13542" width="16.7109375" style="5" customWidth="1"/>
    <col min="13543" max="13543" width="17" style="5" customWidth="1"/>
    <col min="13544" max="13782" width="9.140625" style="5" customWidth="1"/>
    <col min="13783" max="13795" width="4.140625" style="5"/>
    <col min="13796" max="13796" width="4.5703125" style="5" customWidth="1"/>
    <col min="13797" max="13797" width="57.85546875" style="5" customWidth="1"/>
    <col min="13798" max="13798" width="16.7109375" style="5" customWidth="1"/>
    <col min="13799" max="13799" width="17" style="5" customWidth="1"/>
    <col min="13800" max="14038" width="9.140625" style="5" customWidth="1"/>
    <col min="14039" max="14051" width="4.140625" style="5"/>
    <col min="14052" max="14052" width="4.5703125" style="5" customWidth="1"/>
    <col min="14053" max="14053" width="57.85546875" style="5" customWidth="1"/>
    <col min="14054" max="14054" width="16.7109375" style="5" customWidth="1"/>
    <col min="14055" max="14055" width="17" style="5" customWidth="1"/>
    <col min="14056" max="14294" width="9.140625" style="5" customWidth="1"/>
    <col min="14295" max="14307" width="4.140625" style="5"/>
    <col min="14308" max="14308" width="4.5703125" style="5" customWidth="1"/>
    <col min="14309" max="14309" width="57.85546875" style="5" customWidth="1"/>
    <col min="14310" max="14310" width="16.7109375" style="5" customWidth="1"/>
    <col min="14311" max="14311" width="17" style="5" customWidth="1"/>
    <col min="14312" max="14550" width="9.140625" style="5" customWidth="1"/>
    <col min="14551" max="14563" width="4.140625" style="5"/>
    <col min="14564" max="14564" width="4.5703125" style="5" customWidth="1"/>
    <col min="14565" max="14565" width="57.85546875" style="5" customWidth="1"/>
    <col min="14566" max="14566" width="16.7109375" style="5" customWidth="1"/>
    <col min="14567" max="14567" width="17" style="5" customWidth="1"/>
    <col min="14568" max="14806" width="9.140625" style="5" customWidth="1"/>
    <col min="14807" max="14819" width="4.140625" style="5"/>
    <col min="14820" max="14820" width="4.5703125" style="5" customWidth="1"/>
    <col min="14821" max="14821" width="57.85546875" style="5" customWidth="1"/>
    <col min="14822" max="14822" width="16.7109375" style="5" customWidth="1"/>
    <col min="14823" max="14823" width="17" style="5" customWidth="1"/>
    <col min="14824" max="15062" width="9.140625" style="5" customWidth="1"/>
    <col min="15063" max="15075" width="4.140625" style="5"/>
    <col min="15076" max="15076" width="4.5703125" style="5" customWidth="1"/>
    <col min="15077" max="15077" width="57.85546875" style="5" customWidth="1"/>
    <col min="15078" max="15078" width="16.7109375" style="5" customWidth="1"/>
    <col min="15079" max="15079" width="17" style="5" customWidth="1"/>
    <col min="15080" max="15318" width="9.140625" style="5" customWidth="1"/>
    <col min="15319" max="15331" width="4.140625" style="5"/>
    <col min="15332" max="15332" width="4.5703125" style="5" customWidth="1"/>
    <col min="15333" max="15333" width="57.85546875" style="5" customWidth="1"/>
    <col min="15334" max="15334" width="16.7109375" style="5" customWidth="1"/>
    <col min="15335" max="15335" width="17" style="5" customWidth="1"/>
    <col min="15336" max="15574" width="9.140625" style="5" customWidth="1"/>
    <col min="15575" max="15587" width="4.140625" style="5"/>
    <col min="15588" max="15588" width="4.5703125" style="5" customWidth="1"/>
    <col min="15589" max="15589" width="57.85546875" style="5" customWidth="1"/>
    <col min="15590" max="15590" width="16.7109375" style="5" customWidth="1"/>
    <col min="15591" max="15591" width="17" style="5" customWidth="1"/>
    <col min="15592" max="15830" width="9.140625" style="5" customWidth="1"/>
    <col min="15831" max="15843" width="4.140625" style="5"/>
    <col min="15844" max="15844" width="4.5703125" style="5" customWidth="1"/>
    <col min="15845" max="15845" width="57.85546875" style="5" customWidth="1"/>
    <col min="15846" max="15846" width="16.7109375" style="5" customWidth="1"/>
    <col min="15847" max="15847" width="17" style="5" customWidth="1"/>
    <col min="15848" max="16086" width="9.140625" style="5" customWidth="1"/>
    <col min="16087" max="16099" width="4.140625" style="5"/>
    <col min="16100" max="16100" width="4.5703125" style="5" customWidth="1"/>
    <col min="16101" max="16101" width="57.85546875" style="5" customWidth="1"/>
    <col min="16102" max="16102" width="16.7109375" style="5" customWidth="1"/>
    <col min="16103" max="16103" width="17" style="5" customWidth="1"/>
    <col min="16104" max="16342" width="9.140625" style="5" customWidth="1"/>
    <col min="16343" max="16384" width="4.140625" style="5"/>
  </cols>
  <sheetData>
    <row r="1" spans="1:9" ht="57" customHeight="1" x14ac:dyDescent="0.25">
      <c r="A1" s="117" t="s">
        <v>162</v>
      </c>
      <c r="B1" s="117"/>
      <c r="C1" s="117"/>
      <c r="D1" s="117"/>
      <c r="E1" s="117" t="s">
        <v>163</v>
      </c>
      <c r="F1" s="117"/>
      <c r="G1" s="117" t="s">
        <v>164</v>
      </c>
      <c r="H1" s="117"/>
    </row>
    <row r="2" spans="1:9" ht="78.75" customHeight="1" x14ac:dyDescent="0.25">
      <c r="A2" s="81" t="s">
        <v>133</v>
      </c>
      <c r="B2" s="81" t="s">
        <v>32</v>
      </c>
      <c r="C2" s="82" t="s">
        <v>33</v>
      </c>
      <c r="D2" s="82" t="s">
        <v>120</v>
      </c>
      <c r="E2" s="82" t="s">
        <v>33</v>
      </c>
      <c r="F2" s="82" t="s">
        <v>120</v>
      </c>
      <c r="G2" s="82" t="s">
        <v>33</v>
      </c>
      <c r="H2" s="82" t="s">
        <v>120</v>
      </c>
    </row>
    <row r="3" spans="1:9" ht="33.75" customHeight="1" x14ac:dyDescent="0.25">
      <c r="A3" s="73">
        <v>1</v>
      </c>
      <c r="B3" s="74" t="s">
        <v>34</v>
      </c>
      <c r="C3" s="75">
        <f>'ცენტრალური აპარატი '!D124</f>
        <v>340</v>
      </c>
      <c r="D3" s="75">
        <f>'ცენტრალური აპარატი '!G124</f>
        <v>442450</v>
      </c>
      <c r="E3" s="75">
        <v>502</v>
      </c>
      <c r="F3" s="75">
        <v>678650</v>
      </c>
      <c r="G3" s="75">
        <f>E3-C3</f>
        <v>162</v>
      </c>
      <c r="H3" s="75">
        <f>F3-D3</f>
        <v>236200</v>
      </c>
    </row>
    <row r="4" spans="1:9" ht="47.25" customHeight="1" x14ac:dyDescent="0.25">
      <c r="A4" s="73">
        <v>2</v>
      </c>
      <c r="B4" s="76" t="s">
        <v>118</v>
      </c>
      <c r="C4" s="75">
        <f>საშტატო_თბილისი!D34</f>
        <v>169</v>
      </c>
      <c r="D4" s="75">
        <f>საშტატო_თბილისი!G34</f>
        <v>104050</v>
      </c>
      <c r="E4" s="75">
        <v>247</v>
      </c>
      <c r="F4" s="75">
        <v>171600</v>
      </c>
      <c r="G4" s="75">
        <f t="shared" ref="G4:G6" si="0">E4-C4</f>
        <v>78</v>
      </c>
      <c r="H4" s="75">
        <f t="shared" ref="H4:H6" si="1">F4-D4</f>
        <v>67550</v>
      </c>
    </row>
    <row r="5" spans="1:9" ht="57.75" customHeight="1" x14ac:dyDescent="0.25">
      <c r="A5" s="73">
        <v>3</v>
      </c>
      <c r="B5" s="76" t="s">
        <v>119</v>
      </c>
      <c r="C5" s="75">
        <f>'საშტატო_რეგიონები '!D435</f>
        <v>714</v>
      </c>
      <c r="D5" s="75">
        <f>'საშტატო_რეგიონები '!G435</f>
        <v>453400</v>
      </c>
      <c r="E5" s="75">
        <v>1021</v>
      </c>
      <c r="F5" s="75">
        <v>713650</v>
      </c>
      <c r="G5" s="75">
        <f t="shared" si="0"/>
        <v>307</v>
      </c>
      <c r="H5" s="75">
        <f t="shared" si="1"/>
        <v>260250</v>
      </c>
    </row>
    <row r="6" spans="1:9" ht="33.75" customHeight="1" x14ac:dyDescent="0.25">
      <c r="A6" s="77" t="s">
        <v>35</v>
      </c>
      <c r="B6" s="77"/>
      <c r="C6" s="78">
        <f>SUM(C3:C5)</f>
        <v>1223</v>
      </c>
      <c r="D6" s="78">
        <f>SUM(D3:D5)</f>
        <v>999900</v>
      </c>
      <c r="E6" s="78">
        <f>SUM(E3:E5)</f>
        <v>1770</v>
      </c>
      <c r="F6" s="78">
        <f>SUM(F3:F5)</f>
        <v>1563900</v>
      </c>
      <c r="G6" s="80">
        <f t="shared" si="0"/>
        <v>547</v>
      </c>
      <c r="H6" s="80">
        <f t="shared" si="1"/>
        <v>564000</v>
      </c>
      <c r="I6" s="83"/>
    </row>
    <row r="7" spans="1:9" ht="38.25" customHeight="1" x14ac:dyDescent="0.25">
      <c r="A7" s="77" t="s">
        <v>121</v>
      </c>
      <c r="B7" s="77"/>
      <c r="C7" s="79"/>
      <c r="D7" s="78"/>
      <c r="E7" s="79"/>
      <c r="F7" s="78">
        <v>18964000</v>
      </c>
      <c r="G7" s="79"/>
      <c r="H7" s="78"/>
    </row>
    <row r="8" spans="1:9" x14ac:dyDescent="0.25">
      <c r="G8" s="83"/>
    </row>
    <row r="9" spans="1:9" x14ac:dyDescent="0.25">
      <c r="H9" s="83">
        <f>H6*4</f>
        <v>2256000</v>
      </c>
    </row>
  </sheetData>
  <mergeCells count="3">
    <mergeCell ref="A1:D1"/>
    <mergeCell ref="E1:F1"/>
    <mergeCell ref="G1:H1"/>
  </mergeCells>
  <printOptions horizontalCentered="1"/>
  <pageMargins left="0" right="0" top="0.511811023622047" bottom="0" header="0.15748031496063" footer="0.66929133858267698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24"/>
  <sheetViews>
    <sheetView tabSelected="1" view="pageBreakPreview" topLeftCell="B1" zoomScaleNormal="100" zoomScaleSheetLayoutView="100" workbookViewId="0">
      <pane ySplit="3" topLeftCell="A4" activePane="bottomLeft" state="frozen"/>
      <selection activeCell="F49" sqref="F49"/>
      <selection pane="bottomLeft" activeCell="D16" sqref="D16"/>
    </sheetView>
  </sheetViews>
  <sheetFormatPr defaultColWidth="12.5703125" defaultRowHeight="15" x14ac:dyDescent="0.25"/>
  <cols>
    <col min="1" max="1" width="3.85546875" style="22" customWidth="1"/>
    <col min="2" max="2" width="5.28515625" style="26" customWidth="1"/>
    <col min="3" max="3" width="47.7109375" style="43" customWidth="1"/>
    <col min="4" max="4" width="15.5703125" style="20" customWidth="1"/>
    <col min="5" max="5" width="16.140625" style="21" customWidth="1"/>
    <col min="6" max="6" width="18.28515625" style="27" customWidth="1"/>
    <col min="7" max="7" width="19.140625" style="27" customWidth="1"/>
    <col min="8" max="8" width="18.85546875" style="27" customWidth="1"/>
    <col min="9" max="9" width="24.28515625" style="22" customWidth="1"/>
    <col min="10" max="202" width="9.140625" style="22" customWidth="1"/>
    <col min="203" max="203" width="42.140625" style="22" customWidth="1"/>
    <col min="204" max="204" width="10.5703125" style="22" customWidth="1"/>
    <col min="205" max="205" width="10" style="22" customWidth="1"/>
    <col min="206" max="16384" width="12.5703125" style="22"/>
  </cols>
  <sheetData>
    <row r="1" spans="2:8" ht="24" customHeight="1" x14ac:dyDescent="0.25">
      <c r="H1" s="28" t="s">
        <v>115</v>
      </c>
    </row>
    <row r="2" spans="2:8" ht="51" customHeight="1" x14ac:dyDescent="0.25">
      <c r="B2" s="118" t="s">
        <v>130</v>
      </c>
      <c r="C2" s="118"/>
      <c r="D2" s="118"/>
      <c r="E2" s="118"/>
      <c r="F2" s="118"/>
      <c r="G2" s="118"/>
      <c r="H2" s="119"/>
    </row>
    <row r="3" spans="2:8" s="23" customFormat="1" ht="75" x14ac:dyDescent="0.25">
      <c r="B3" s="49" t="s">
        <v>133</v>
      </c>
      <c r="C3" s="50" t="s">
        <v>123</v>
      </c>
      <c r="D3" s="51" t="s">
        <v>0</v>
      </c>
      <c r="E3" s="52" t="s">
        <v>124</v>
      </c>
      <c r="F3" s="51" t="s">
        <v>125</v>
      </c>
      <c r="G3" s="53" t="s">
        <v>126</v>
      </c>
      <c r="H3" s="53" t="s">
        <v>127</v>
      </c>
    </row>
    <row r="4" spans="2:8" x14ac:dyDescent="0.25">
      <c r="B4" s="54"/>
      <c r="C4" s="55" t="s">
        <v>11</v>
      </c>
      <c r="D4" s="56">
        <v>1</v>
      </c>
      <c r="E4" s="57"/>
      <c r="F4" s="58">
        <v>5600</v>
      </c>
      <c r="G4" s="58">
        <f>D4*F4</f>
        <v>5600</v>
      </c>
      <c r="H4" s="58">
        <f>G4*12</f>
        <v>67200</v>
      </c>
    </row>
    <row r="5" spans="2:8" x14ac:dyDescent="0.25">
      <c r="B5" s="54"/>
      <c r="C5" s="55" t="s">
        <v>12</v>
      </c>
      <c r="D5" s="56">
        <v>3</v>
      </c>
      <c r="E5" s="57"/>
      <c r="F5" s="58">
        <v>4800</v>
      </c>
      <c r="G5" s="58">
        <f t="shared" ref="G5:G6" si="0">D5*F5</f>
        <v>14400</v>
      </c>
      <c r="H5" s="58">
        <f t="shared" ref="H5:H6" si="1">G5*12</f>
        <v>172800</v>
      </c>
    </row>
    <row r="6" spans="2:8" x14ac:dyDescent="0.25">
      <c r="B6" s="54"/>
      <c r="C6" s="55" t="s">
        <v>13</v>
      </c>
      <c r="D6" s="56">
        <v>3</v>
      </c>
      <c r="E6" s="57"/>
      <c r="F6" s="58">
        <v>3200</v>
      </c>
      <c r="G6" s="58">
        <f t="shared" si="0"/>
        <v>9600</v>
      </c>
      <c r="H6" s="58">
        <f t="shared" si="1"/>
        <v>115200</v>
      </c>
    </row>
    <row r="7" spans="2:8" s="24" customFormat="1" x14ac:dyDescent="0.25">
      <c r="B7" s="59" t="s">
        <v>134</v>
      </c>
      <c r="C7" s="44" t="s">
        <v>174</v>
      </c>
      <c r="D7" s="60">
        <f>D8+D9+D10</f>
        <v>10</v>
      </c>
      <c r="E7" s="60"/>
      <c r="F7" s="60">
        <f>F8+F9+F10</f>
        <v>7550</v>
      </c>
      <c r="G7" s="61">
        <f>G8+G9+G10</f>
        <v>15600</v>
      </c>
      <c r="H7" s="61">
        <f>H8+H9+H10</f>
        <v>187200</v>
      </c>
    </row>
    <row r="8" spans="2:8" x14ac:dyDescent="0.25">
      <c r="B8" s="54"/>
      <c r="C8" s="55" t="s">
        <v>128</v>
      </c>
      <c r="D8" s="56">
        <v>1</v>
      </c>
      <c r="E8" s="57">
        <v>3.6</v>
      </c>
      <c r="F8" s="62">
        <v>3600</v>
      </c>
      <c r="G8" s="62">
        <f t="shared" ref="G8:G10" si="2">D8*F8</f>
        <v>3600</v>
      </c>
      <c r="H8" s="58">
        <f t="shared" ref="H8:H10" si="3">G8*12</f>
        <v>43200</v>
      </c>
    </row>
    <row r="9" spans="2:8" x14ac:dyDescent="0.25">
      <c r="B9" s="54"/>
      <c r="C9" s="55" t="s">
        <v>129</v>
      </c>
      <c r="D9" s="56">
        <v>1</v>
      </c>
      <c r="E9" s="57">
        <v>2.8</v>
      </c>
      <c r="F9" s="62">
        <v>2800</v>
      </c>
      <c r="G9" s="62">
        <f t="shared" si="2"/>
        <v>2800</v>
      </c>
      <c r="H9" s="58">
        <f t="shared" si="3"/>
        <v>33600</v>
      </c>
    </row>
    <row r="10" spans="2:8" x14ac:dyDescent="0.25">
      <c r="B10" s="54"/>
      <c r="C10" s="55" t="s">
        <v>15</v>
      </c>
      <c r="D10" s="56">
        <v>8</v>
      </c>
      <c r="E10" s="57">
        <v>1.1499999999999999</v>
      </c>
      <c r="F10" s="58">
        <v>1150</v>
      </c>
      <c r="G10" s="62">
        <f t="shared" si="2"/>
        <v>9200</v>
      </c>
      <c r="H10" s="58">
        <f t="shared" si="3"/>
        <v>110400</v>
      </c>
    </row>
    <row r="11" spans="2:8" s="24" customFormat="1" x14ac:dyDescent="0.25">
      <c r="B11" s="59">
        <v>2</v>
      </c>
      <c r="C11" s="44" t="s">
        <v>172</v>
      </c>
      <c r="D11" s="60">
        <f>SUM(D12:D16)</f>
        <v>2</v>
      </c>
      <c r="E11" s="60"/>
      <c r="F11" s="60">
        <f>F12+F13+F14+F15+F16</f>
        <v>8900</v>
      </c>
      <c r="G11" s="61">
        <f>SUM(G12:G16)</f>
        <v>6200</v>
      </c>
      <c r="H11" s="61">
        <f>SUM(H12:H16)</f>
        <v>74400</v>
      </c>
    </row>
    <row r="12" spans="2:8" s="25" customFormat="1" ht="22.5" customHeight="1" x14ac:dyDescent="0.25">
      <c r="B12" s="63"/>
      <c r="C12" s="55" t="s">
        <v>128</v>
      </c>
      <c r="D12" s="120">
        <v>1</v>
      </c>
      <c r="E12" s="57">
        <v>3.6</v>
      </c>
      <c r="F12" s="120">
        <v>3600</v>
      </c>
      <c r="G12" s="121">
        <f>D12*F12</f>
        <v>3600</v>
      </c>
      <c r="H12" s="121">
        <f>G12*12</f>
        <v>43200</v>
      </c>
    </row>
    <row r="13" spans="2:8" x14ac:dyDescent="0.25">
      <c r="B13" s="54"/>
      <c r="C13" s="55" t="s">
        <v>129</v>
      </c>
      <c r="D13" s="56">
        <v>1</v>
      </c>
      <c r="E13" s="57">
        <v>2.6</v>
      </c>
      <c r="F13" s="58">
        <v>2600</v>
      </c>
      <c r="G13" s="58">
        <f>D13*F13</f>
        <v>2600</v>
      </c>
      <c r="H13" s="58">
        <f t="shared" ref="H13:H15" si="4">G13*12</f>
        <v>31200</v>
      </c>
    </row>
    <row r="14" spans="2:8" x14ac:dyDescent="0.25">
      <c r="B14" s="54"/>
      <c r="C14" s="55" t="s">
        <v>15</v>
      </c>
      <c r="D14" s="56"/>
      <c r="E14" s="57">
        <v>1.1499999999999999</v>
      </c>
      <c r="F14" s="58">
        <v>1150</v>
      </c>
      <c r="G14" s="62">
        <f t="shared" ref="G14:G15" si="5">D14*F14</f>
        <v>0</v>
      </c>
      <c r="H14" s="58">
        <f t="shared" si="4"/>
        <v>0</v>
      </c>
    </row>
    <row r="15" spans="2:8" x14ac:dyDescent="0.25">
      <c r="B15" s="54"/>
      <c r="C15" s="55" t="s">
        <v>6</v>
      </c>
      <c r="D15" s="46"/>
      <c r="E15" s="57">
        <v>0.85</v>
      </c>
      <c r="F15" s="58">
        <v>850</v>
      </c>
      <c r="G15" s="62">
        <f t="shared" si="5"/>
        <v>0</v>
      </c>
      <c r="H15" s="58">
        <f t="shared" si="4"/>
        <v>0</v>
      </c>
    </row>
    <row r="16" spans="2:8" x14ac:dyDescent="0.25">
      <c r="B16" s="54"/>
      <c r="C16" s="55" t="s">
        <v>7</v>
      </c>
      <c r="D16" s="46"/>
      <c r="E16" s="57">
        <v>0.7</v>
      </c>
      <c r="F16" s="58">
        <v>700</v>
      </c>
      <c r="G16" s="62">
        <v>0</v>
      </c>
      <c r="H16" s="58">
        <v>0</v>
      </c>
    </row>
    <row r="17" spans="2:8" s="24" customFormat="1" x14ac:dyDescent="0.25">
      <c r="B17" s="59" t="s">
        <v>144</v>
      </c>
      <c r="C17" s="66" t="s">
        <v>26</v>
      </c>
      <c r="D17" s="60">
        <f>D18+D19+D20+D25+D29+D228+D33+D37</f>
        <v>46</v>
      </c>
      <c r="E17" s="60"/>
      <c r="F17" s="60"/>
      <c r="G17" s="61">
        <f>G18+G19+G20+G25+G29+G228+G33+G37</f>
        <v>53800</v>
      </c>
      <c r="H17" s="61">
        <f>H18+H19+H20+H25+H29+H228+H33+H37</f>
        <v>645600</v>
      </c>
    </row>
    <row r="18" spans="2:8" x14ac:dyDescent="0.25">
      <c r="B18" s="54"/>
      <c r="C18" s="55" t="s">
        <v>17</v>
      </c>
      <c r="D18" s="56">
        <v>1</v>
      </c>
      <c r="E18" s="57">
        <v>3.6</v>
      </c>
      <c r="F18" s="62">
        <v>3600</v>
      </c>
      <c r="G18" s="62">
        <f>D18*F18</f>
        <v>3600</v>
      </c>
      <c r="H18" s="58">
        <f t="shared" ref="H18:H19" si="6">G18*12</f>
        <v>43200</v>
      </c>
    </row>
    <row r="19" spans="2:8" x14ac:dyDescent="0.25">
      <c r="B19" s="54"/>
      <c r="C19" s="55" t="s">
        <v>18</v>
      </c>
      <c r="D19" s="56">
        <v>1</v>
      </c>
      <c r="E19" s="57">
        <v>2.8</v>
      </c>
      <c r="F19" s="58">
        <v>2800</v>
      </c>
      <c r="G19" s="58">
        <f>D19*F19</f>
        <v>2800</v>
      </c>
      <c r="H19" s="58">
        <f t="shared" si="6"/>
        <v>33600</v>
      </c>
    </row>
    <row r="20" spans="2:8" s="25" customFormat="1" ht="30" x14ac:dyDescent="0.25">
      <c r="B20" s="63">
        <v>1</v>
      </c>
      <c r="C20" s="122" t="s">
        <v>165</v>
      </c>
      <c r="D20" s="64">
        <f>SUM(D21:D24)</f>
        <v>15</v>
      </c>
      <c r="E20" s="64"/>
      <c r="F20" s="64"/>
      <c r="G20" s="65">
        <f t="shared" ref="G20:H20" si="7">SUM(G21:G24)</f>
        <v>14800</v>
      </c>
      <c r="H20" s="65">
        <f t="shared" si="7"/>
        <v>177600</v>
      </c>
    </row>
    <row r="21" spans="2:8" x14ac:dyDescent="0.25">
      <c r="B21" s="54"/>
      <c r="C21" s="55" t="s">
        <v>16</v>
      </c>
      <c r="D21" s="56">
        <v>1</v>
      </c>
      <c r="E21" s="57">
        <v>2</v>
      </c>
      <c r="F21" s="58">
        <v>2000</v>
      </c>
      <c r="G21" s="58">
        <f>D21*F21</f>
        <v>2000</v>
      </c>
      <c r="H21" s="58">
        <f t="shared" ref="H21:H24" si="8">G21*12</f>
        <v>24000</v>
      </c>
    </row>
    <row r="22" spans="2:8" x14ac:dyDescent="0.25">
      <c r="B22" s="54"/>
      <c r="C22" s="55" t="s">
        <v>15</v>
      </c>
      <c r="D22" s="56">
        <v>5</v>
      </c>
      <c r="E22" s="57">
        <v>1.1499999999999999</v>
      </c>
      <c r="F22" s="58">
        <v>1150</v>
      </c>
      <c r="G22" s="58">
        <f t="shared" ref="G22" si="9">D22*F22</f>
        <v>5750</v>
      </c>
      <c r="H22" s="58">
        <f t="shared" si="8"/>
        <v>69000</v>
      </c>
    </row>
    <row r="23" spans="2:8" x14ac:dyDescent="0.25">
      <c r="B23" s="54"/>
      <c r="C23" s="55" t="s">
        <v>6</v>
      </c>
      <c r="D23" s="56">
        <v>5</v>
      </c>
      <c r="E23" s="57">
        <v>0.85</v>
      </c>
      <c r="F23" s="58">
        <v>850</v>
      </c>
      <c r="G23" s="58">
        <f>D23*F23</f>
        <v>4250</v>
      </c>
      <c r="H23" s="58">
        <f t="shared" si="8"/>
        <v>51000</v>
      </c>
    </row>
    <row r="24" spans="2:8" x14ac:dyDescent="0.25">
      <c r="B24" s="54"/>
      <c r="C24" s="55" t="s">
        <v>7</v>
      </c>
      <c r="D24" s="56">
        <v>4</v>
      </c>
      <c r="E24" s="57">
        <v>0.7</v>
      </c>
      <c r="F24" s="58">
        <v>700</v>
      </c>
      <c r="G24" s="58">
        <f>D24*F24</f>
        <v>2800</v>
      </c>
      <c r="H24" s="58">
        <f t="shared" si="8"/>
        <v>33600</v>
      </c>
    </row>
    <row r="25" spans="2:8" s="25" customFormat="1" ht="30" x14ac:dyDescent="0.25">
      <c r="B25" s="63">
        <v>2</v>
      </c>
      <c r="C25" s="114" t="s">
        <v>27</v>
      </c>
      <c r="D25" s="64">
        <f>SUM(D26:D28)</f>
        <v>7</v>
      </c>
      <c r="E25" s="64"/>
      <c r="F25" s="64"/>
      <c r="G25" s="65">
        <f>SUM(G26:G28)</f>
        <v>8500</v>
      </c>
      <c r="H25" s="65">
        <f>SUM(H26:H28)</f>
        <v>102000</v>
      </c>
    </row>
    <row r="26" spans="2:8" x14ac:dyDescent="0.25">
      <c r="B26" s="54"/>
      <c r="C26" s="55" t="s">
        <v>14</v>
      </c>
      <c r="D26" s="56">
        <v>1</v>
      </c>
      <c r="E26" s="57">
        <v>2.2000000000000002</v>
      </c>
      <c r="F26" s="58">
        <v>2200</v>
      </c>
      <c r="G26" s="58">
        <f>D26*F26</f>
        <v>2200</v>
      </c>
      <c r="H26" s="58">
        <f t="shared" ref="H26:H28" si="10">G26*12</f>
        <v>26400</v>
      </c>
    </row>
    <row r="27" spans="2:8" x14ac:dyDescent="0.25">
      <c r="B27" s="54"/>
      <c r="C27" s="55" t="s">
        <v>3</v>
      </c>
      <c r="D27" s="56">
        <v>4</v>
      </c>
      <c r="E27" s="57">
        <v>1.1499999999999999</v>
      </c>
      <c r="F27" s="58">
        <v>1150</v>
      </c>
      <c r="G27" s="58">
        <f>D27*F27</f>
        <v>4600</v>
      </c>
      <c r="H27" s="58">
        <f t="shared" si="10"/>
        <v>55200</v>
      </c>
    </row>
    <row r="28" spans="2:8" x14ac:dyDescent="0.25">
      <c r="B28" s="54"/>
      <c r="C28" s="55" t="s">
        <v>6</v>
      </c>
      <c r="D28" s="56">
        <v>2</v>
      </c>
      <c r="E28" s="57">
        <v>0.85</v>
      </c>
      <c r="F28" s="58">
        <v>850</v>
      </c>
      <c r="G28" s="58">
        <f>D28*F28</f>
        <v>1700</v>
      </c>
      <c r="H28" s="58">
        <f t="shared" si="10"/>
        <v>20400</v>
      </c>
    </row>
    <row r="29" spans="2:8" s="25" customFormat="1" x14ac:dyDescent="0.25">
      <c r="B29" s="63">
        <v>3</v>
      </c>
      <c r="C29" s="67" t="s">
        <v>28</v>
      </c>
      <c r="D29" s="64">
        <f>SUM(D30:D32)</f>
        <v>5</v>
      </c>
      <c r="E29" s="64"/>
      <c r="F29" s="64"/>
      <c r="G29" s="65">
        <f t="shared" ref="G29:H29" si="11">SUM(G30:G32)</f>
        <v>5700</v>
      </c>
      <c r="H29" s="65">
        <f t="shared" si="11"/>
        <v>68400</v>
      </c>
    </row>
    <row r="30" spans="2:8" x14ac:dyDescent="0.25">
      <c r="B30" s="54"/>
      <c r="C30" s="55" t="s">
        <v>14</v>
      </c>
      <c r="D30" s="56">
        <v>1</v>
      </c>
      <c r="E30" s="57">
        <v>2</v>
      </c>
      <c r="F30" s="58">
        <v>2000</v>
      </c>
      <c r="G30" s="58">
        <f>D30*F30</f>
        <v>2000</v>
      </c>
      <c r="H30" s="58">
        <f t="shared" ref="H30:H32" si="12">G30*12</f>
        <v>24000</v>
      </c>
    </row>
    <row r="31" spans="2:8" x14ac:dyDescent="0.25">
      <c r="B31" s="54"/>
      <c r="C31" s="55" t="s">
        <v>3</v>
      </c>
      <c r="D31" s="56">
        <v>1</v>
      </c>
      <c r="E31" s="57">
        <v>1.1499999999999999</v>
      </c>
      <c r="F31" s="58">
        <v>1150</v>
      </c>
      <c r="G31" s="58">
        <f>D31*F31</f>
        <v>1150</v>
      </c>
      <c r="H31" s="58">
        <f t="shared" si="12"/>
        <v>13800</v>
      </c>
    </row>
    <row r="32" spans="2:8" x14ac:dyDescent="0.25">
      <c r="B32" s="54"/>
      <c r="C32" s="55" t="s">
        <v>6</v>
      </c>
      <c r="D32" s="56">
        <v>3</v>
      </c>
      <c r="E32" s="57">
        <v>0.85</v>
      </c>
      <c r="F32" s="58">
        <v>850</v>
      </c>
      <c r="G32" s="58">
        <f>D32*F32</f>
        <v>2550</v>
      </c>
      <c r="H32" s="58">
        <f t="shared" si="12"/>
        <v>30600</v>
      </c>
    </row>
    <row r="33" spans="2:9" s="25" customFormat="1" ht="30" x14ac:dyDescent="0.25">
      <c r="B33" s="63">
        <v>5</v>
      </c>
      <c r="C33" s="47" t="s">
        <v>173</v>
      </c>
      <c r="D33" s="64">
        <f>SUM(D34:D36)</f>
        <v>6</v>
      </c>
      <c r="E33" s="64"/>
      <c r="F33" s="64"/>
      <c r="G33" s="65">
        <f t="shared" ref="G33:H33" si="13">SUM(G34:G36)</f>
        <v>6850</v>
      </c>
      <c r="H33" s="65">
        <f t="shared" si="13"/>
        <v>82200</v>
      </c>
    </row>
    <row r="34" spans="2:9" x14ac:dyDescent="0.25">
      <c r="B34" s="54"/>
      <c r="C34" s="55" t="s">
        <v>16</v>
      </c>
      <c r="D34" s="56">
        <v>1</v>
      </c>
      <c r="E34" s="57">
        <v>2</v>
      </c>
      <c r="F34" s="58">
        <v>2000</v>
      </c>
      <c r="G34" s="58">
        <f>D34*F34</f>
        <v>2000</v>
      </c>
      <c r="H34" s="58">
        <f t="shared" ref="H34:H36" si="14">G34*12</f>
        <v>24000</v>
      </c>
    </row>
    <row r="35" spans="2:9" x14ac:dyDescent="0.25">
      <c r="B35" s="54"/>
      <c r="C35" s="55" t="s">
        <v>15</v>
      </c>
      <c r="D35" s="56">
        <v>2</v>
      </c>
      <c r="E35" s="57">
        <v>1.1499999999999999</v>
      </c>
      <c r="F35" s="58">
        <v>1150</v>
      </c>
      <c r="G35" s="58">
        <f>D35*F35</f>
        <v>2300</v>
      </c>
      <c r="H35" s="58">
        <f t="shared" si="14"/>
        <v>27600</v>
      </c>
    </row>
    <row r="36" spans="2:9" x14ac:dyDescent="0.25">
      <c r="B36" s="54"/>
      <c r="C36" s="55" t="s">
        <v>4</v>
      </c>
      <c r="D36" s="56">
        <v>3</v>
      </c>
      <c r="E36" s="57">
        <v>0.85</v>
      </c>
      <c r="F36" s="58">
        <v>850</v>
      </c>
      <c r="G36" s="58">
        <f>D36*F36</f>
        <v>2550</v>
      </c>
      <c r="H36" s="58">
        <f t="shared" si="14"/>
        <v>30600</v>
      </c>
    </row>
    <row r="37" spans="2:9" s="25" customFormat="1" ht="30" x14ac:dyDescent="0.25">
      <c r="B37" s="63">
        <v>5</v>
      </c>
      <c r="C37" s="115" t="s">
        <v>150</v>
      </c>
      <c r="D37" s="64">
        <f>SUM(D38:D41)</f>
        <v>11</v>
      </c>
      <c r="E37" s="64"/>
      <c r="F37" s="64"/>
      <c r="G37" s="65">
        <f>SUM(G38:G41)</f>
        <v>11550</v>
      </c>
      <c r="H37" s="65">
        <f>SUM(H38:H41)</f>
        <v>138600</v>
      </c>
    </row>
    <row r="38" spans="2:9" x14ac:dyDescent="0.25">
      <c r="B38" s="54"/>
      <c r="C38" s="55" t="s">
        <v>16</v>
      </c>
      <c r="D38" s="56">
        <v>1</v>
      </c>
      <c r="E38" s="57">
        <v>2</v>
      </c>
      <c r="F38" s="58">
        <v>2000</v>
      </c>
      <c r="G38" s="58">
        <f>D38*F38</f>
        <v>2000</v>
      </c>
      <c r="H38" s="58">
        <f t="shared" ref="H38:H41" si="15">G38*12</f>
        <v>24000</v>
      </c>
    </row>
    <row r="39" spans="2:9" x14ac:dyDescent="0.25">
      <c r="B39" s="54"/>
      <c r="C39" s="55" t="s">
        <v>15</v>
      </c>
      <c r="D39" s="56">
        <v>5</v>
      </c>
      <c r="E39" s="57">
        <v>1.1499999999999999</v>
      </c>
      <c r="F39" s="58">
        <v>1150</v>
      </c>
      <c r="G39" s="58">
        <f>D39*F39</f>
        <v>5750</v>
      </c>
      <c r="H39" s="58">
        <f t="shared" si="15"/>
        <v>69000</v>
      </c>
    </row>
    <row r="40" spans="2:9" x14ac:dyDescent="0.25">
      <c r="B40" s="54"/>
      <c r="C40" s="55" t="s">
        <v>4</v>
      </c>
      <c r="D40" s="56">
        <v>2</v>
      </c>
      <c r="E40" s="57">
        <v>0.85</v>
      </c>
      <c r="F40" s="58">
        <v>850</v>
      </c>
      <c r="G40" s="58">
        <f>D40*F40</f>
        <v>1700</v>
      </c>
      <c r="H40" s="58">
        <f t="shared" si="15"/>
        <v>20400</v>
      </c>
    </row>
    <row r="41" spans="2:9" x14ac:dyDescent="0.25">
      <c r="B41" s="54"/>
      <c r="C41" s="55" t="s">
        <v>7</v>
      </c>
      <c r="D41" s="56">
        <v>3</v>
      </c>
      <c r="E41" s="57">
        <v>0.7</v>
      </c>
      <c r="F41" s="58">
        <v>700</v>
      </c>
      <c r="G41" s="58">
        <f>D41*F41</f>
        <v>2100</v>
      </c>
      <c r="H41" s="58">
        <f t="shared" si="15"/>
        <v>25200</v>
      </c>
    </row>
    <row r="42" spans="2:9" s="24" customFormat="1" x14ac:dyDescent="0.25">
      <c r="B42" s="59" t="s">
        <v>143</v>
      </c>
      <c r="C42" s="66" t="s">
        <v>23</v>
      </c>
      <c r="D42" s="60">
        <f>D43+D44+D45+D49+D53</f>
        <v>30</v>
      </c>
      <c r="E42" s="60"/>
      <c r="F42" s="60"/>
      <c r="G42" s="61">
        <f>G43+G44+G45+G49+G53</f>
        <v>41150</v>
      </c>
      <c r="H42" s="61">
        <f>H43+H44+H45+H49+H53</f>
        <v>493800</v>
      </c>
    </row>
    <row r="43" spans="2:9" x14ac:dyDescent="0.25">
      <c r="B43" s="54"/>
      <c r="C43" s="55" t="s">
        <v>17</v>
      </c>
      <c r="D43" s="56">
        <v>1</v>
      </c>
      <c r="E43" s="57">
        <v>3.6</v>
      </c>
      <c r="F43" s="62">
        <v>3600</v>
      </c>
      <c r="G43" s="62">
        <f>D43*F43</f>
        <v>3600</v>
      </c>
      <c r="H43" s="58">
        <f t="shared" ref="H43:H44" si="16">G43*12</f>
        <v>43200</v>
      </c>
    </row>
    <row r="44" spans="2:9" x14ac:dyDescent="0.25">
      <c r="B44" s="54"/>
      <c r="C44" s="55" t="s">
        <v>18</v>
      </c>
      <c r="D44" s="56">
        <v>1</v>
      </c>
      <c r="E44" s="57">
        <v>2.5</v>
      </c>
      <c r="F44" s="58">
        <v>2500</v>
      </c>
      <c r="G44" s="58">
        <f>D44*F44</f>
        <v>2500</v>
      </c>
      <c r="H44" s="58">
        <f t="shared" si="16"/>
        <v>30000</v>
      </c>
    </row>
    <row r="45" spans="2:9" s="25" customFormat="1" ht="45" x14ac:dyDescent="0.25">
      <c r="B45" s="63">
        <v>1</v>
      </c>
      <c r="C45" s="67" t="s">
        <v>151</v>
      </c>
      <c r="D45" s="64">
        <f>SUM(D46:D48)</f>
        <v>13</v>
      </c>
      <c r="E45" s="64"/>
      <c r="F45" s="64"/>
      <c r="G45" s="65">
        <f>SUM(G46:G48)</f>
        <v>15100</v>
      </c>
      <c r="H45" s="65">
        <f>SUM(H46:H48)</f>
        <v>181200</v>
      </c>
    </row>
    <row r="46" spans="2:9" x14ac:dyDescent="0.25">
      <c r="B46" s="54"/>
      <c r="C46" s="55" t="s">
        <v>14</v>
      </c>
      <c r="D46" s="56">
        <v>1</v>
      </c>
      <c r="E46" s="57">
        <v>2.5</v>
      </c>
      <c r="F46" s="58">
        <v>2500</v>
      </c>
      <c r="G46" s="58">
        <f t="shared" ref="G46:G48" si="17">D46*F46</f>
        <v>2500</v>
      </c>
      <c r="H46" s="58">
        <f t="shared" ref="H46:H48" si="18">G46*12</f>
        <v>30000</v>
      </c>
    </row>
    <row r="47" spans="2:9" x14ac:dyDescent="0.25">
      <c r="B47" s="54"/>
      <c r="C47" s="55" t="s">
        <v>15</v>
      </c>
      <c r="D47" s="56">
        <v>8</v>
      </c>
      <c r="E47" s="57">
        <v>1.1499999999999999</v>
      </c>
      <c r="F47" s="58">
        <v>1150</v>
      </c>
      <c r="G47" s="58">
        <f t="shared" si="17"/>
        <v>9200</v>
      </c>
      <c r="H47" s="58">
        <f t="shared" si="18"/>
        <v>110400</v>
      </c>
    </row>
    <row r="48" spans="2:9" x14ac:dyDescent="0.25">
      <c r="B48" s="54"/>
      <c r="C48" s="55" t="s">
        <v>6</v>
      </c>
      <c r="D48" s="56">
        <v>4</v>
      </c>
      <c r="E48" s="57">
        <v>0.85</v>
      </c>
      <c r="F48" s="58">
        <v>850</v>
      </c>
      <c r="G48" s="58">
        <f t="shared" si="17"/>
        <v>3400</v>
      </c>
      <c r="H48" s="58">
        <f t="shared" si="18"/>
        <v>40800</v>
      </c>
      <c r="I48" s="116" t="s">
        <v>167</v>
      </c>
    </row>
    <row r="49" spans="2:8" s="25" customFormat="1" ht="45" x14ac:dyDescent="0.25">
      <c r="B49" s="63">
        <v>2</v>
      </c>
      <c r="C49" s="67" t="s">
        <v>24</v>
      </c>
      <c r="D49" s="64">
        <f>SUM(D50:D52)</f>
        <v>9</v>
      </c>
      <c r="E49" s="64"/>
      <c r="F49" s="64"/>
      <c r="G49" s="65">
        <f>SUM(G50:G52)</f>
        <v>11400</v>
      </c>
      <c r="H49" s="65">
        <f>SUM(H50:H52)</f>
        <v>136800</v>
      </c>
    </row>
    <row r="50" spans="2:8" x14ac:dyDescent="0.25">
      <c r="B50" s="54"/>
      <c r="C50" s="55" t="s">
        <v>14</v>
      </c>
      <c r="D50" s="56">
        <v>1</v>
      </c>
      <c r="E50" s="57">
        <v>2.5</v>
      </c>
      <c r="F50" s="58">
        <v>2500</v>
      </c>
      <c r="G50" s="58">
        <f>D50*F50</f>
        <v>2500</v>
      </c>
      <c r="H50" s="58">
        <f t="shared" ref="H50:H52" si="19">G50*12</f>
        <v>30000</v>
      </c>
    </row>
    <row r="51" spans="2:8" ht="17.25" customHeight="1" x14ac:dyDescent="0.25">
      <c r="B51" s="54"/>
      <c r="C51" s="55" t="s">
        <v>15</v>
      </c>
      <c r="D51" s="56">
        <v>7</v>
      </c>
      <c r="E51" s="57">
        <v>1.1499999999999999</v>
      </c>
      <c r="F51" s="58">
        <v>1150</v>
      </c>
      <c r="G51" s="58">
        <f>D51*F51</f>
        <v>8050</v>
      </c>
      <c r="H51" s="58">
        <f t="shared" si="19"/>
        <v>96600</v>
      </c>
    </row>
    <row r="52" spans="2:8" x14ac:dyDescent="0.25">
      <c r="B52" s="54"/>
      <c r="C52" s="55" t="s">
        <v>6</v>
      </c>
      <c r="D52" s="56">
        <v>1</v>
      </c>
      <c r="E52" s="57">
        <v>0.85</v>
      </c>
      <c r="F52" s="58">
        <v>850</v>
      </c>
      <c r="G52" s="58">
        <f>D52*F52</f>
        <v>850</v>
      </c>
      <c r="H52" s="58">
        <f t="shared" si="19"/>
        <v>10200</v>
      </c>
    </row>
    <row r="53" spans="2:8" ht="30" x14ac:dyDescent="0.25">
      <c r="B53" s="63">
        <v>3</v>
      </c>
      <c r="C53" s="67" t="s">
        <v>25</v>
      </c>
      <c r="D53" s="64">
        <f>SUM(D54:D55)</f>
        <v>6</v>
      </c>
      <c r="E53" s="64"/>
      <c r="F53" s="64"/>
      <c r="G53" s="65">
        <f>SUM(G54:G55)</f>
        <v>8550</v>
      </c>
      <c r="H53" s="65">
        <f>SUM(H54:H55)</f>
        <v>102600</v>
      </c>
    </row>
    <row r="54" spans="2:8" x14ac:dyDescent="0.25">
      <c r="B54" s="54"/>
      <c r="C54" s="55" t="s">
        <v>16</v>
      </c>
      <c r="D54" s="56">
        <v>1</v>
      </c>
      <c r="E54" s="57">
        <v>2.8</v>
      </c>
      <c r="F54" s="58">
        <v>2800</v>
      </c>
      <c r="G54" s="58">
        <f t="shared" ref="G54" si="20">D54*F54</f>
        <v>2800</v>
      </c>
      <c r="H54" s="58">
        <f t="shared" ref="H54:H55" si="21">G54*12</f>
        <v>33600</v>
      </c>
    </row>
    <row r="55" spans="2:8" x14ac:dyDescent="0.25">
      <c r="B55" s="54"/>
      <c r="C55" s="55" t="s">
        <v>15</v>
      </c>
      <c r="D55" s="56">
        <v>5</v>
      </c>
      <c r="E55" s="57">
        <v>1.1499999999999999</v>
      </c>
      <c r="F55" s="58">
        <v>1150</v>
      </c>
      <c r="G55" s="58">
        <f t="shared" ref="G55" si="22">D55*F55</f>
        <v>5750</v>
      </c>
      <c r="H55" s="58">
        <f t="shared" si="21"/>
        <v>69000</v>
      </c>
    </row>
    <row r="56" spans="2:8" s="24" customFormat="1" ht="30" x14ac:dyDescent="0.25">
      <c r="B56" s="59" t="s">
        <v>145</v>
      </c>
      <c r="C56" s="66" t="s">
        <v>29</v>
      </c>
      <c r="D56" s="60">
        <f>D57+D58+D59+D66</f>
        <v>19</v>
      </c>
      <c r="E56" s="60"/>
      <c r="F56" s="60"/>
      <c r="G56" s="61">
        <f>G57+G58+G59+G66</f>
        <v>33200</v>
      </c>
      <c r="H56" s="61">
        <f>H57+H58+H59+H66</f>
        <v>398400</v>
      </c>
    </row>
    <row r="57" spans="2:8" x14ac:dyDescent="0.25">
      <c r="B57" s="54"/>
      <c r="C57" s="55" t="s">
        <v>17</v>
      </c>
      <c r="D57" s="56">
        <v>1</v>
      </c>
      <c r="E57" s="57">
        <v>4.4000000000000004</v>
      </c>
      <c r="F57" s="58">
        <v>4400</v>
      </c>
      <c r="G57" s="58">
        <f>D57*F57</f>
        <v>4400</v>
      </c>
      <c r="H57" s="58">
        <f t="shared" ref="H57:H58" si="23">G57*12</f>
        <v>52800</v>
      </c>
    </row>
    <row r="58" spans="2:8" x14ac:dyDescent="0.25">
      <c r="B58" s="54"/>
      <c r="C58" s="55" t="s">
        <v>18</v>
      </c>
      <c r="D58" s="68">
        <v>1</v>
      </c>
      <c r="E58" s="57">
        <v>3.5</v>
      </c>
      <c r="F58" s="58">
        <v>3500</v>
      </c>
      <c r="G58" s="58">
        <f>D58*F58</f>
        <v>3500</v>
      </c>
      <c r="H58" s="58">
        <f t="shared" si="23"/>
        <v>42000</v>
      </c>
    </row>
    <row r="59" spans="2:8" ht="32.25" customHeight="1" x14ac:dyDescent="0.25">
      <c r="B59" s="63">
        <v>2</v>
      </c>
      <c r="C59" s="45" t="s">
        <v>152</v>
      </c>
      <c r="D59" s="64">
        <f>SUM(D60:D65)</f>
        <v>10</v>
      </c>
      <c r="E59" s="64"/>
      <c r="F59" s="64"/>
      <c r="G59" s="65">
        <f>SUM(G60:G65)</f>
        <v>15300</v>
      </c>
      <c r="H59" s="65">
        <f>SUM(H60:H65)</f>
        <v>183600</v>
      </c>
    </row>
    <row r="60" spans="2:8" x14ac:dyDescent="0.25">
      <c r="B60" s="54"/>
      <c r="C60" s="55" t="s">
        <v>14</v>
      </c>
      <c r="D60" s="56">
        <v>1</v>
      </c>
      <c r="E60" s="57">
        <v>3.1</v>
      </c>
      <c r="F60" s="58">
        <v>3100</v>
      </c>
      <c r="G60" s="58">
        <f t="shared" ref="G60:G65" si="24">D60*F60</f>
        <v>3100</v>
      </c>
      <c r="H60" s="58">
        <f t="shared" ref="H60:H65" si="25">G60*12</f>
        <v>37200</v>
      </c>
    </row>
    <row r="61" spans="2:8" ht="17.25" customHeight="1" x14ac:dyDescent="0.25">
      <c r="B61" s="54"/>
      <c r="C61" s="55" t="s">
        <v>15</v>
      </c>
      <c r="D61" s="56">
        <v>1</v>
      </c>
      <c r="E61" s="57">
        <v>2</v>
      </c>
      <c r="F61" s="58">
        <v>2000</v>
      </c>
      <c r="G61" s="58">
        <f t="shared" si="24"/>
        <v>2000</v>
      </c>
      <c r="H61" s="58">
        <f t="shared" si="25"/>
        <v>24000</v>
      </c>
    </row>
    <row r="62" spans="2:8" ht="17.25" customHeight="1" x14ac:dyDescent="0.25">
      <c r="B62" s="54"/>
      <c r="C62" s="55" t="s">
        <v>15</v>
      </c>
      <c r="D62" s="56">
        <v>4</v>
      </c>
      <c r="E62" s="57">
        <v>1.5</v>
      </c>
      <c r="F62" s="58">
        <v>1500</v>
      </c>
      <c r="G62" s="58">
        <f t="shared" si="24"/>
        <v>6000</v>
      </c>
      <c r="H62" s="58">
        <f t="shared" si="25"/>
        <v>72000</v>
      </c>
    </row>
    <row r="63" spans="2:8" ht="17.25" customHeight="1" x14ac:dyDescent="0.25">
      <c r="B63" s="54"/>
      <c r="C63" s="55" t="s">
        <v>15</v>
      </c>
      <c r="D63" s="56">
        <v>1</v>
      </c>
      <c r="E63" s="57">
        <v>1.3</v>
      </c>
      <c r="F63" s="58">
        <v>1300</v>
      </c>
      <c r="G63" s="58">
        <f t="shared" si="24"/>
        <v>1300</v>
      </c>
      <c r="H63" s="58">
        <f t="shared" si="25"/>
        <v>15600</v>
      </c>
    </row>
    <row r="64" spans="2:8" ht="17.25" customHeight="1" x14ac:dyDescent="0.25">
      <c r="B64" s="54"/>
      <c r="C64" s="55" t="s">
        <v>6</v>
      </c>
      <c r="D64" s="56">
        <v>2</v>
      </c>
      <c r="E64" s="57">
        <v>1</v>
      </c>
      <c r="F64" s="58">
        <v>1000</v>
      </c>
      <c r="G64" s="58">
        <f t="shared" si="24"/>
        <v>2000</v>
      </c>
      <c r="H64" s="58">
        <f t="shared" si="25"/>
        <v>24000</v>
      </c>
    </row>
    <row r="65" spans="2:8" x14ac:dyDescent="0.25">
      <c r="B65" s="54"/>
      <c r="C65" s="55" t="s">
        <v>7</v>
      </c>
      <c r="D65" s="56">
        <v>1</v>
      </c>
      <c r="E65" s="57">
        <v>0.9</v>
      </c>
      <c r="F65" s="58">
        <v>900</v>
      </c>
      <c r="G65" s="58">
        <f t="shared" si="24"/>
        <v>900</v>
      </c>
      <c r="H65" s="58">
        <f t="shared" si="25"/>
        <v>10800</v>
      </c>
    </row>
    <row r="66" spans="2:8" ht="30" x14ac:dyDescent="0.25">
      <c r="B66" s="63">
        <v>3</v>
      </c>
      <c r="C66" s="45" t="s">
        <v>30</v>
      </c>
      <c r="D66" s="64">
        <f>SUM(D67:D72)</f>
        <v>7</v>
      </c>
      <c r="E66" s="64"/>
      <c r="F66" s="64"/>
      <c r="G66" s="65">
        <f>SUM(G67:G72)</f>
        <v>10000</v>
      </c>
      <c r="H66" s="65">
        <f>SUM(H67:H72)</f>
        <v>120000</v>
      </c>
    </row>
    <row r="67" spans="2:8" x14ac:dyDescent="0.25">
      <c r="B67" s="54"/>
      <c r="C67" s="55" t="s">
        <v>16</v>
      </c>
      <c r="D67" s="56">
        <v>1</v>
      </c>
      <c r="E67" s="57">
        <v>3.1</v>
      </c>
      <c r="F67" s="58">
        <v>3100</v>
      </c>
      <c r="G67" s="58">
        <f t="shared" ref="G67:G72" si="26">D67*F67</f>
        <v>3100</v>
      </c>
      <c r="H67" s="58">
        <f t="shared" ref="H67:H72" si="27">G67*12</f>
        <v>37200</v>
      </c>
    </row>
    <row r="68" spans="2:8" x14ac:dyDescent="0.25">
      <c r="B68" s="54"/>
      <c r="C68" s="55" t="s">
        <v>6</v>
      </c>
      <c r="D68" s="56">
        <v>1</v>
      </c>
      <c r="E68" s="57">
        <v>1.5</v>
      </c>
      <c r="F68" s="58">
        <v>1500</v>
      </c>
      <c r="G68" s="58">
        <f t="shared" si="26"/>
        <v>1500</v>
      </c>
      <c r="H68" s="58">
        <f t="shared" si="27"/>
        <v>18000</v>
      </c>
    </row>
    <row r="69" spans="2:8" x14ac:dyDescent="0.25">
      <c r="B69" s="54"/>
      <c r="C69" s="55" t="s">
        <v>6</v>
      </c>
      <c r="D69" s="56">
        <v>1</v>
      </c>
      <c r="E69" s="57">
        <v>1.2</v>
      </c>
      <c r="F69" s="58">
        <v>1200</v>
      </c>
      <c r="G69" s="58">
        <f t="shared" si="26"/>
        <v>1200</v>
      </c>
      <c r="H69" s="58">
        <f t="shared" si="27"/>
        <v>14400</v>
      </c>
    </row>
    <row r="70" spans="2:8" x14ac:dyDescent="0.25">
      <c r="B70" s="54"/>
      <c r="C70" s="55" t="s">
        <v>7</v>
      </c>
      <c r="D70" s="56">
        <v>2</v>
      </c>
      <c r="E70" s="57">
        <v>1.2</v>
      </c>
      <c r="F70" s="58">
        <v>1200</v>
      </c>
      <c r="G70" s="58">
        <f t="shared" si="26"/>
        <v>2400</v>
      </c>
      <c r="H70" s="58">
        <f t="shared" si="27"/>
        <v>28800</v>
      </c>
    </row>
    <row r="71" spans="2:8" x14ac:dyDescent="0.25">
      <c r="B71" s="54"/>
      <c r="C71" s="55" t="s">
        <v>7</v>
      </c>
      <c r="D71" s="56">
        <v>1</v>
      </c>
      <c r="E71" s="57">
        <v>1</v>
      </c>
      <c r="F71" s="58">
        <v>1000</v>
      </c>
      <c r="G71" s="58">
        <f t="shared" si="26"/>
        <v>1000</v>
      </c>
      <c r="H71" s="58">
        <f t="shared" si="27"/>
        <v>12000</v>
      </c>
    </row>
    <row r="72" spans="2:8" x14ac:dyDescent="0.25">
      <c r="B72" s="54"/>
      <c r="C72" s="55" t="s">
        <v>7</v>
      </c>
      <c r="D72" s="56">
        <v>1</v>
      </c>
      <c r="E72" s="57">
        <v>0.8</v>
      </c>
      <c r="F72" s="58">
        <v>800</v>
      </c>
      <c r="G72" s="58">
        <f t="shared" si="26"/>
        <v>800</v>
      </c>
      <c r="H72" s="58">
        <f t="shared" si="27"/>
        <v>9600</v>
      </c>
    </row>
    <row r="73" spans="2:8" s="24" customFormat="1" ht="40.5" x14ac:dyDescent="0.25">
      <c r="B73" s="59" t="s">
        <v>139</v>
      </c>
      <c r="C73" s="44" t="s">
        <v>153</v>
      </c>
      <c r="D73" s="60">
        <f>D74+D75+D76+D81</f>
        <v>41</v>
      </c>
      <c r="E73" s="60"/>
      <c r="F73" s="60"/>
      <c r="G73" s="61">
        <f t="shared" ref="G73:H73" si="28">G74+G75+G76+G81</f>
        <v>45950</v>
      </c>
      <c r="H73" s="61">
        <f t="shared" si="28"/>
        <v>551400</v>
      </c>
    </row>
    <row r="74" spans="2:8" x14ac:dyDescent="0.25">
      <c r="B74" s="54"/>
      <c r="C74" s="55" t="s">
        <v>17</v>
      </c>
      <c r="D74" s="56">
        <v>1</v>
      </c>
      <c r="E74" s="57">
        <v>3.6</v>
      </c>
      <c r="F74" s="62">
        <v>3600</v>
      </c>
      <c r="G74" s="62">
        <f>D74*F74</f>
        <v>3600</v>
      </c>
      <c r="H74" s="58">
        <f t="shared" ref="H74:H75" si="29">G74*12</f>
        <v>43200</v>
      </c>
    </row>
    <row r="75" spans="2:8" x14ac:dyDescent="0.25">
      <c r="B75" s="54"/>
      <c r="C75" s="55" t="s">
        <v>18</v>
      </c>
      <c r="D75" s="56">
        <v>2</v>
      </c>
      <c r="E75" s="57">
        <v>2.5</v>
      </c>
      <c r="F75" s="58">
        <v>2500</v>
      </c>
      <c r="G75" s="58">
        <f>D75*F75</f>
        <v>5000</v>
      </c>
      <c r="H75" s="58">
        <f t="shared" si="29"/>
        <v>60000</v>
      </c>
    </row>
    <row r="76" spans="2:8" s="25" customFormat="1" ht="30" x14ac:dyDescent="0.25">
      <c r="B76" s="63">
        <v>1</v>
      </c>
      <c r="C76" s="47" t="s">
        <v>154</v>
      </c>
      <c r="D76" s="64">
        <f>SUM(D77:D80)</f>
        <v>22</v>
      </c>
      <c r="E76" s="64"/>
      <c r="F76" s="64"/>
      <c r="G76" s="65">
        <f t="shared" ref="G76:H76" si="30">SUM(G77:G80)</f>
        <v>21500</v>
      </c>
      <c r="H76" s="65">
        <f t="shared" si="30"/>
        <v>258000</v>
      </c>
    </row>
    <row r="77" spans="2:8" x14ac:dyDescent="0.25">
      <c r="B77" s="54"/>
      <c r="C77" s="55" t="s">
        <v>14</v>
      </c>
      <c r="D77" s="56">
        <v>1</v>
      </c>
      <c r="E77" s="57">
        <v>2</v>
      </c>
      <c r="F77" s="58">
        <v>2000</v>
      </c>
      <c r="G77" s="58">
        <f>D77*F77</f>
        <v>2000</v>
      </c>
      <c r="H77" s="58">
        <f t="shared" ref="H77:H80" si="31">G77*12</f>
        <v>24000</v>
      </c>
    </row>
    <row r="78" spans="2:8" x14ac:dyDescent="0.25">
      <c r="B78" s="54"/>
      <c r="C78" s="55" t="s">
        <v>15</v>
      </c>
      <c r="D78" s="56">
        <v>7</v>
      </c>
      <c r="E78" s="57">
        <v>1.1499999999999999</v>
      </c>
      <c r="F78" s="58">
        <v>1150</v>
      </c>
      <c r="G78" s="58">
        <f>D78*F78</f>
        <v>8050</v>
      </c>
      <c r="H78" s="58">
        <f t="shared" si="31"/>
        <v>96600</v>
      </c>
    </row>
    <row r="79" spans="2:8" x14ac:dyDescent="0.25">
      <c r="B79" s="54"/>
      <c r="C79" s="55" t="s">
        <v>6</v>
      </c>
      <c r="D79" s="56">
        <v>11</v>
      </c>
      <c r="E79" s="57">
        <v>0.85</v>
      </c>
      <c r="F79" s="58">
        <v>850</v>
      </c>
      <c r="G79" s="58">
        <f>D79*F79</f>
        <v>9350</v>
      </c>
      <c r="H79" s="58">
        <f t="shared" si="31"/>
        <v>112200</v>
      </c>
    </row>
    <row r="80" spans="2:8" x14ac:dyDescent="0.25">
      <c r="B80" s="54"/>
      <c r="C80" s="55" t="s">
        <v>7</v>
      </c>
      <c r="D80" s="56">
        <v>3</v>
      </c>
      <c r="E80" s="57">
        <v>0.7</v>
      </c>
      <c r="F80" s="58">
        <v>700</v>
      </c>
      <c r="G80" s="58">
        <f>D80*F80</f>
        <v>2100</v>
      </c>
      <c r="H80" s="58">
        <f t="shared" si="31"/>
        <v>25200</v>
      </c>
    </row>
    <row r="81" spans="2:8" s="25" customFormat="1" ht="75" x14ac:dyDescent="0.25">
      <c r="B81" s="63">
        <v>2</v>
      </c>
      <c r="C81" s="47" t="s">
        <v>155</v>
      </c>
      <c r="D81" s="64">
        <f>SUM(D82:D85)</f>
        <v>16</v>
      </c>
      <c r="E81" s="64"/>
      <c r="F81" s="64"/>
      <c r="G81" s="65">
        <f t="shared" ref="G81:H81" si="32">SUM(G82:G85)</f>
        <v>15850</v>
      </c>
      <c r="H81" s="65">
        <f t="shared" si="32"/>
        <v>190200</v>
      </c>
    </row>
    <row r="82" spans="2:8" x14ac:dyDescent="0.25">
      <c r="B82" s="54"/>
      <c r="C82" s="55" t="s">
        <v>14</v>
      </c>
      <c r="D82" s="56">
        <v>1</v>
      </c>
      <c r="E82" s="57">
        <v>2.2000000000000002</v>
      </c>
      <c r="F82" s="58">
        <v>2200</v>
      </c>
      <c r="G82" s="58">
        <f>D82*F82</f>
        <v>2200</v>
      </c>
      <c r="H82" s="58">
        <f t="shared" ref="H82:H85" si="33">G82*12</f>
        <v>26400</v>
      </c>
    </row>
    <row r="83" spans="2:8" x14ac:dyDescent="0.25">
      <c r="B83" s="54"/>
      <c r="C83" s="55" t="s">
        <v>15</v>
      </c>
      <c r="D83" s="56">
        <v>5</v>
      </c>
      <c r="E83" s="57">
        <v>1.1499999999999999</v>
      </c>
      <c r="F83" s="58">
        <v>1150</v>
      </c>
      <c r="G83" s="58">
        <f>D83*F83</f>
        <v>5750</v>
      </c>
      <c r="H83" s="58">
        <f t="shared" si="33"/>
        <v>69000</v>
      </c>
    </row>
    <row r="84" spans="2:8" x14ac:dyDescent="0.25">
      <c r="B84" s="54"/>
      <c r="C84" s="55" t="s">
        <v>6</v>
      </c>
      <c r="D84" s="56">
        <v>6</v>
      </c>
      <c r="E84" s="57">
        <v>0.85</v>
      </c>
      <c r="F84" s="58">
        <v>850</v>
      </c>
      <c r="G84" s="58">
        <f>D84*F84</f>
        <v>5100</v>
      </c>
      <c r="H84" s="58">
        <f t="shared" si="33"/>
        <v>61200</v>
      </c>
    </row>
    <row r="85" spans="2:8" x14ac:dyDescent="0.25">
      <c r="B85" s="54"/>
      <c r="C85" s="55" t="s">
        <v>7</v>
      </c>
      <c r="D85" s="56">
        <v>4</v>
      </c>
      <c r="E85" s="57">
        <v>0.7</v>
      </c>
      <c r="F85" s="58">
        <v>700</v>
      </c>
      <c r="G85" s="58">
        <f>D85*F85</f>
        <v>2800</v>
      </c>
      <c r="H85" s="58">
        <f t="shared" si="33"/>
        <v>33600</v>
      </c>
    </row>
    <row r="86" spans="2:8" s="24" customFormat="1" ht="48.75" customHeight="1" x14ac:dyDescent="0.25">
      <c r="B86" s="59" t="s">
        <v>141</v>
      </c>
      <c r="C86" s="44" t="s">
        <v>156</v>
      </c>
      <c r="D86" s="60">
        <f>D87+D88+D89+D93</f>
        <v>20</v>
      </c>
      <c r="E86" s="60"/>
      <c r="F86" s="60"/>
      <c r="G86" s="61">
        <f>G87+G88+G89+G93</f>
        <v>27500</v>
      </c>
      <c r="H86" s="61">
        <f>H87+H88+H89+H93</f>
        <v>330000</v>
      </c>
    </row>
    <row r="87" spans="2:8" x14ac:dyDescent="0.25">
      <c r="B87" s="54"/>
      <c r="C87" s="69" t="s">
        <v>20</v>
      </c>
      <c r="D87" s="68">
        <v>1</v>
      </c>
      <c r="E87" s="70">
        <v>3.6</v>
      </c>
      <c r="F87" s="62">
        <v>3600</v>
      </c>
      <c r="G87" s="62">
        <f>D87*F87</f>
        <v>3600</v>
      </c>
      <c r="H87" s="58">
        <f t="shared" ref="H87:H88" si="34">G87*12</f>
        <v>43200</v>
      </c>
    </row>
    <row r="88" spans="2:8" x14ac:dyDescent="0.25">
      <c r="B88" s="54"/>
      <c r="C88" s="69" t="s">
        <v>18</v>
      </c>
      <c r="D88" s="68">
        <v>1</v>
      </c>
      <c r="E88" s="70">
        <v>2.5</v>
      </c>
      <c r="F88" s="58">
        <v>2500</v>
      </c>
      <c r="G88" s="62">
        <f>D88*F88</f>
        <v>2500</v>
      </c>
      <c r="H88" s="58">
        <f t="shared" si="34"/>
        <v>30000</v>
      </c>
    </row>
    <row r="89" spans="2:8" s="25" customFormat="1" x14ac:dyDescent="0.25">
      <c r="B89" s="63">
        <v>1</v>
      </c>
      <c r="C89" s="48" t="s">
        <v>157</v>
      </c>
      <c r="D89" s="71">
        <f>SUM(D90:D92)</f>
        <v>8</v>
      </c>
      <c r="E89" s="71"/>
      <c r="F89" s="71"/>
      <c r="G89" s="72">
        <f>SUM(G90:G92)</f>
        <v>8550</v>
      </c>
      <c r="H89" s="72">
        <f>SUM(H90:H92)</f>
        <v>102600</v>
      </c>
    </row>
    <row r="90" spans="2:8" x14ac:dyDescent="0.25">
      <c r="B90" s="54"/>
      <c r="C90" s="69" t="s">
        <v>14</v>
      </c>
      <c r="D90" s="68">
        <v>1</v>
      </c>
      <c r="E90" s="70">
        <v>2</v>
      </c>
      <c r="F90" s="58">
        <v>2000</v>
      </c>
      <c r="G90" s="62">
        <f>D90*F90</f>
        <v>2000</v>
      </c>
      <c r="H90" s="58">
        <f t="shared" ref="H90:H92" si="35">G90*12</f>
        <v>24000</v>
      </c>
    </row>
    <row r="91" spans="2:8" x14ac:dyDescent="0.25">
      <c r="B91" s="54"/>
      <c r="C91" s="69" t="s">
        <v>15</v>
      </c>
      <c r="D91" s="56">
        <v>2</v>
      </c>
      <c r="E91" s="57">
        <v>1.1499999999999999</v>
      </c>
      <c r="F91" s="58">
        <v>1150</v>
      </c>
      <c r="G91" s="62">
        <f>D91*F91</f>
        <v>2300</v>
      </c>
      <c r="H91" s="58">
        <f t="shared" si="35"/>
        <v>27600</v>
      </c>
    </row>
    <row r="92" spans="2:8" x14ac:dyDescent="0.25">
      <c r="B92" s="54"/>
      <c r="C92" s="69" t="s">
        <v>6</v>
      </c>
      <c r="D92" s="56">
        <v>5</v>
      </c>
      <c r="E92" s="57">
        <v>0.85</v>
      </c>
      <c r="F92" s="58">
        <v>850</v>
      </c>
      <c r="G92" s="62">
        <f>D92*F92</f>
        <v>4250</v>
      </c>
      <c r="H92" s="58">
        <f t="shared" si="35"/>
        <v>51000</v>
      </c>
    </row>
    <row r="93" spans="2:8" s="25" customFormat="1" ht="30" x14ac:dyDescent="0.25">
      <c r="B93" s="63">
        <v>2</v>
      </c>
      <c r="C93" s="48" t="s">
        <v>158</v>
      </c>
      <c r="D93" s="64">
        <f>SUM(D94:D95)</f>
        <v>10</v>
      </c>
      <c r="E93" s="64"/>
      <c r="F93" s="64"/>
      <c r="G93" s="65">
        <f t="shared" ref="G93:H93" si="36">SUM(G94:G95)</f>
        <v>12850</v>
      </c>
      <c r="H93" s="65">
        <f t="shared" si="36"/>
        <v>154200</v>
      </c>
    </row>
    <row r="94" spans="2:8" x14ac:dyDescent="0.25">
      <c r="B94" s="54"/>
      <c r="C94" s="69" t="s">
        <v>14</v>
      </c>
      <c r="D94" s="56">
        <v>1</v>
      </c>
      <c r="E94" s="57">
        <v>2.5</v>
      </c>
      <c r="F94" s="58">
        <v>2500</v>
      </c>
      <c r="G94" s="62">
        <f>D94*F94</f>
        <v>2500</v>
      </c>
      <c r="H94" s="58">
        <f t="shared" ref="H94:H95" si="37">G94*12</f>
        <v>30000</v>
      </c>
    </row>
    <row r="95" spans="2:8" x14ac:dyDescent="0.25">
      <c r="B95" s="54"/>
      <c r="C95" s="69" t="s">
        <v>15</v>
      </c>
      <c r="D95" s="56">
        <v>9</v>
      </c>
      <c r="E95" s="57">
        <v>1.1499999999999999</v>
      </c>
      <c r="F95" s="58">
        <v>1150</v>
      </c>
      <c r="G95" s="62">
        <f>D95*F95</f>
        <v>10350</v>
      </c>
      <c r="H95" s="58">
        <f t="shared" si="37"/>
        <v>124200</v>
      </c>
    </row>
    <row r="96" spans="2:8" s="24" customFormat="1" ht="40.5" x14ac:dyDescent="0.25">
      <c r="B96" s="59" t="s">
        <v>142</v>
      </c>
      <c r="C96" s="44" t="s">
        <v>159</v>
      </c>
      <c r="D96" s="60">
        <f>D97+D98+D99+D103+D107</f>
        <v>144</v>
      </c>
      <c r="E96" s="60"/>
      <c r="F96" s="60"/>
      <c r="G96" s="61">
        <f>G97+G98+G99+G103+G107</f>
        <v>162200</v>
      </c>
      <c r="H96" s="61">
        <f>H97+H98+H99+H103+H107</f>
        <v>1946400</v>
      </c>
    </row>
    <row r="97" spans="2:9" x14ac:dyDescent="0.25">
      <c r="B97" s="54"/>
      <c r="C97" s="55" t="s">
        <v>20</v>
      </c>
      <c r="D97" s="56">
        <v>1</v>
      </c>
      <c r="E97" s="57">
        <v>3.6</v>
      </c>
      <c r="F97" s="62">
        <v>3600</v>
      </c>
      <c r="G97" s="62">
        <f>D97*F97</f>
        <v>3600</v>
      </c>
      <c r="H97" s="58">
        <f t="shared" ref="H97:H98" si="38">G97*12</f>
        <v>43200</v>
      </c>
    </row>
    <row r="98" spans="2:9" x14ac:dyDescent="0.25">
      <c r="B98" s="54"/>
      <c r="C98" s="55" t="s">
        <v>18</v>
      </c>
      <c r="D98" s="56">
        <v>1</v>
      </c>
      <c r="E98" s="57">
        <v>2.5</v>
      </c>
      <c r="F98" s="58">
        <v>2500</v>
      </c>
      <c r="G98" s="58">
        <f>D98*F98</f>
        <v>2500</v>
      </c>
      <c r="H98" s="58">
        <f t="shared" si="38"/>
        <v>30000</v>
      </c>
    </row>
    <row r="99" spans="2:9" s="25" customFormat="1" ht="30" x14ac:dyDescent="0.25">
      <c r="B99" s="63">
        <v>1</v>
      </c>
      <c r="C99" s="47" t="s">
        <v>160</v>
      </c>
      <c r="D99" s="64">
        <f>SUM(D100:D102)</f>
        <v>23</v>
      </c>
      <c r="E99" s="64"/>
      <c r="F99" s="64"/>
      <c r="G99" s="65">
        <f t="shared" ref="G99:H99" si="39">SUM(G100:G102)</f>
        <v>23900</v>
      </c>
      <c r="H99" s="65">
        <f t="shared" si="39"/>
        <v>286800</v>
      </c>
    </row>
    <row r="100" spans="2:9" x14ac:dyDescent="0.25">
      <c r="B100" s="54"/>
      <c r="C100" s="55" t="s">
        <v>14</v>
      </c>
      <c r="D100" s="56">
        <v>1</v>
      </c>
      <c r="E100" s="57">
        <v>2.2000000000000002</v>
      </c>
      <c r="F100" s="58">
        <v>2200</v>
      </c>
      <c r="G100" s="58">
        <f>D100*F100</f>
        <v>2200</v>
      </c>
      <c r="H100" s="58">
        <f t="shared" ref="H100:H102" si="40">G100*12</f>
        <v>26400</v>
      </c>
    </row>
    <row r="101" spans="2:9" x14ac:dyDescent="0.25">
      <c r="B101" s="54"/>
      <c r="C101" s="55" t="s">
        <v>15</v>
      </c>
      <c r="D101" s="56">
        <v>10</v>
      </c>
      <c r="E101" s="57">
        <v>1.1499999999999999</v>
      </c>
      <c r="F101" s="58">
        <v>1150</v>
      </c>
      <c r="G101" s="58">
        <f>D101*F101</f>
        <v>11500</v>
      </c>
      <c r="H101" s="58">
        <f t="shared" si="40"/>
        <v>138000</v>
      </c>
    </row>
    <row r="102" spans="2:9" x14ac:dyDescent="0.25">
      <c r="B102" s="54"/>
      <c r="C102" s="55" t="s">
        <v>6</v>
      </c>
      <c r="D102" s="56">
        <v>12</v>
      </c>
      <c r="E102" s="57">
        <v>0.85</v>
      </c>
      <c r="F102" s="58">
        <v>850</v>
      </c>
      <c r="G102" s="58">
        <f>D102*F102</f>
        <v>10200</v>
      </c>
      <c r="H102" s="58">
        <f t="shared" si="40"/>
        <v>122400</v>
      </c>
    </row>
    <row r="103" spans="2:9" s="25" customFormat="1" ht="30.75" customHeight="1" x14ac:dyDescent="0.25">
      <c r="B103" s="63">
        <v>2</v>
      </c>
      <c r="C103" s="47" t="s">
        <v>161</v>
      </c>
      <c r="D103" s="64">
        <f>SUM(D104:D106)</f>
        <v>95</v>
      </c>
      <c r="E103" s="64"/>
      <c r="F103" s="64"/>
      <c r="G103" s="65">
        <f t="shared" ref="G103:H103" si="41">SUM(G104:G106)</f>
        <v>105800</v>
      </c>
      <c r="H103" s="65">
        <f t="shared" si="41"/>
        <v>1269600</v>
      </c>
    </row>
    <row r="104" spans="2:9" x14ac:dyDescent="0.25">
      <c r="B104" s="54"/>
      <c r="C104" s="55" t="s">
        <v>14</v>
      </c>
      <c r="D104" s="56">
        <v>1</v>
      </c>
      <c r="E104" s="57">
        <v>2.5</v>
      </c>
      <c r="F104" s="58">
        <v>2500</v>
      </c>
      <c r="G104" s="58">
        <f>D104*F104</f>
        <v>2500</v>
      </c>
      <c r="H104" s="58">
        <f t="shared" ref="H104:H106" si="42">G104*12</f>
        <v>30000</v>
      </c>
    </row>
    <row r="105" spans="2:9" x14ac:dyDescent="0.25">
      <c r="B105" s="54"/>
      <c r="C105" s="55" t="s">
        <v>15</v>
      </c>
      <c r="D105" s="56">
        <v>78</v>
      </c>
      <c r="E105" s="57">
        <v>1.1499999999999999</v>
      </c>
      <c r="F105" s="58">
        <v>1150</v>
      </c>
      <c r="G105" s="58">
        <f>D105*F105</f>
        <v>89700</v>
      </c>
      <c r="H105" s="58">
        <f t="shared" si="42"/>
        <v>1076400</v>
      </c>
      <c r="I105" s="22" t="s">
        <v>169</v>
      </c>
    </row>
    <row r="106" spans="2:9" x14ac:dyDescent="0.25">
      <c r="B106" s="54"/>
      <c r="C106" s="55" t="s">
        <v>6</v>
      </c>
      <c r="D106" s="56">
        <v>16</v>
      </c>
      <c r="E106" s="57">
        <v>0.85</v>
      </c>
      <c r="F106" s="58">
        <v>850</v>
      </c>
      <c r="G106" s="58">
        <f>D106*F106</f>
        <v>13600</v>
      </c>
      <c r="H106" s="58">
        <f t="shared" si="42"/>
        <v>163200</v>
      </c>
    </row>
    <row r="107" spans="2:9" s="25" customFormat="1" ht="30.75" customHeight="1" x14ac:dyDescent="0.25">
      <c r="B107" s="63">
        <v>2</v>
      </c>
      <c r="C107" s="45" t="s">
        <v>166</v>
      </c>
      <c r="D107" s="64">
        <f>SUM(D108:D112)</f>
        <v>24</v>
      </c>
      <c r="E107" s="64"/>
      <c r="F107" s="64"/>
      <c r="G107" s="65">
        <f t="shared" ref="G107:H107" si="43">SUM(G108:G112)</f>
        <v>26400</v>
      </c>
      <c r="H107" s="65">
        <f t="shared" si="43"/>
        <v>316800</v>
      </c>
      <c r="I107" s="25" t="s">
        <v>168</v>
      </c>
    </row>
    <row r="108" spans="2:9" x14ac:dyDescent="0.25">
      <c r="B108" s="54"/>
      <c r="C108" s="55" t="s">
        <v>14</v>
      </c>
      <c r="D108" s="56">
        <v>1</v>
      </c>
      <c r="E108" s="57">
        <v>2.5</v>
      </c>
      <c r="F108" s="58">
        <v>2500</v>
      </c>
      <c r="G108" s="58">
        <f>D108*F108</f>
        <v>2500</v>
      </c>
      <c r="H108" s="58">
        <f t="shared" ref="H108:H112" si="44">G108*12</f>
        <v>30000</v>
      </c>
    </row>
    <row r="109" spans="2:9" x14ac:dyDescent="0.25">
      <c r="B109" s="54"/>
      <c r="C109" s="55" t="s">
        <v>170</v>
      </c>
      <c r="D109" s="56">
        <v>1</v>
      </c>
      <c r="E109" s="57">
        <v>2.2000000000000002</v>
      </c>
      <c r="F109" s="58">
        <v>2200</v>
      </c>
      <c r="G109" s="58">
        <f>D109*F109</f>
        <v>2200</v>
      </c>
      <c r="H109" s="58">
        <f>G109*12</f>
        <v>26400</v>
      </c>
      <c r="I109" s="22" t="s">
        <v>171</v>
      </c>
    </row>
    <row r="110" spans="2:9" x14ac:dyDescent="0.25">
      <c r="B110" s="54"/>
      <c r="C110" s="55" t="s">
        <v>15</v>
      </c>
      <c r="D110" s="56">
        <v>11</v>
      </c>
      <c r="E110" s="57">
        <v>1.1499999999999999</v>
      </c>
      <c r="F110" s="58">
        <v>1150</v>
      </c>
      <c r="G110" s="58">
        <f>D110*F110</f>
        <v>12650</v>
      </c>
      <c r="H110" s="58">
        <f t="shared" si="44"/>
        <v>151800</v>
      </c>
    </row>
    <row r="111" spans="2:9" x14ac:dyDescent="0.25">
      <c r="B111" s="54"/>
      <c r="C111" s="55" t="s">
        <v>6</v>
      </c>
      <c r="D111" s="56">
        <v>9</v>
      </c>
      <c r="E111" s="57">
        <v>0.85</v>
      </c>
      <c r="F111" s="58">
        <v>850</v>
      </c>
      <c r="G111" s="58">
        <f>D111*F111</f>
        <v>7650</v>
      </c>
      <c r="H111" s="58">
        <f t="shared" si="44"/>
        <v>91800</v>
      </c>
    </row>
    <row r="112" spans="2:9" x14ac:dyDescent="0.25">
      <c r="B112" s="54"/>
      <c r="C112" s="55" t="s">
        <v>7</v>
      </c>
      <c r="D112" s="56">
        <v>2</v>
      </c>
      <c r="E112" s="57">
        <v>0.7</v>
      </c>
      <c r="F112" s="58">
        <v>700</v>
      </c>
      <c r="G112" s="58">
        <f>D112*F112</f>
        <v>1400</v>
      </c>
      <c r="H112" s="58">
        <f t="shared" si="44"/>
        <v>16800</v>
      </c>
    </row>
    <row r="113" spans="2:8" s="24" customFormat="1" ht="25.5" customHeight="1" x14ac:dyDescent="0.25">
      <c r="B113" s="59" t="s">
        <v>137</v>
      </c>
      <c r="C113" s="66" t="s">
        <v>19</v>
      </c>
      <c r="D113" s="60">
        <f>D114+D115+D116+D120</f>
        <v>21</v>
      </c>
      <c r="E113" s="60"/>
      <c r="F113" s="60"/>
      <c r="G113" s="61">
        <f t="shared" ref="G113:H113" si="45">G114+G115+G116+G120</f>
        <v>27250</v>
      </c>
      <c r="H113" s="61">
        <f t="shared" si="45"/>
        <v>327000</v>
      </c>
    </row>
    <row r="114" spans="2:8" x14ac:dyDescent="0.25">
      <c r="B114" s="54"/>
      <c r="C114" s="55" t="s">
        <v>20</v>
      </c>
      <c r="D114" s="56">
        <v>1</v>
      </c>
      <c r="E114" s="57">
        <v>3.6</v>
      </c>
      <c r="F114" s="62">
        <v>3600</v>
      </c>
      <c r="G114" s="62">
        <f>D114*F114</f>
        <v>3600</v>
      </c>
      <c r="H114" s="58">
        <f t="shared" ref="H114:H115" si="46">G114*12</f>
        <v>43200</v>
      </c>
    </row>
    <row r="115" spans="2:8" x14ac:dyDescent="0.25">
      <c r="B115" s="54"/>
      <c r="C115" s="55" t="s">
        <v>18</v>
      </c>
      <c r="D115" s="56">
        <v>1</v>
      </c>
      <c r="E115" s="57">
        <v>2.5</v>
      </c>
      <c r="F115" s="58">
        <v>2500</v>
      </c>
      <c r="G115" s="58">
        <f>D115*F115</f>
        <v>2500</v>
      </c>
      <c r="H115" s="58">
        <f t="shared" si="46"/>
        <v>30000</v>
      </c>
    </row>
    <row r="116" spans="2:8" s="25" customFormat="1" ht="30" x14ac:dyDescent="0.25">
      <c r="B116" s="63">
        <v>1</v>
      </c>
      <c r="C116" s="67" t="s">
        <v>21</v>
      </c>
      <c r="D116" s="64">
        <f>SUM(D117:D119)</f>
        <v>9</v>
      </c>
      <c r="E116" s="64"/>
      <c r="F116" s="64"/>
      <c r="G116" s="65">
        <f t="shared" ref="G116:H116" si="47">SUM(G117:G119)</f>
        <v>10300</v>
      </c>
      <c r="H116" s="65">
        <f t="shared" si="47"/>
        <v>123600</v>
      </c>
    </row>
    <row r="117" spans="2:8" x14ac:dyDescent="0.25">
      <c r="B117" s="54"/>
      <c r="C117" s="55" t="s">
        <v>14</v>
      </c>
      <c r="D117" s="56">
        <v>1</v>
      </c>
      <c r="E117" s="57">
        <v>2</v>
      </c>
      <c r="F117" s="58">
        <v>2000</v>
      </c>
      <c r="G117" s="58">
        <f>D117*F117</f>
        <v>2000</v>
      </c>
      <c r="H117" s="58">
        <f t="shared" ref="H117:H119" si="48">G117*12</f>
        <v>24000</v>
      </c>
    </row>
    <row r="118" spans="2:8" x14ac:dyDescent="0.25">
      <c r="B118" s="54"/>
      <c r="C118" s="55" t="s">
        <v>15</v>
      </c>
      <c r="D118" s="56">
        <v>5</v>
      </c>
      <c r="E118" s="57">
        <v>1.1499999999999999</v>
      </c>
      <c r="F118" s="58">
        <v>1150</v>
      </c>
      <c r="G118" s="58">
        <f t="shared" ref="G118" si="49">D118*F118</f>
        <v>5750</v>
      </c>
      <c r="H118" s="58">
        <f t="shared" si="48"/>
        <v>69000</v>
      </c>
    </row>
    <row r="119" spans="2:8" x14ac:dyDescent="0.25">
      <c r="B119" s="54"/>
      <c r="C119" s="55" t="s">
        <v>6</v>
      </c>
      <c r="D119" s="56">
        <v>3</v>
      </c>
      <c r="E119" s="57">
        <v>0.85</v>
      </c>
      <c r="F119" s="58">
        <v>850</v>
      </c>
      <c r="G119" s="58">
        <f>D119*F119</f>
        <v>2550</v>
      </c>
      <c r="H119" s="58">
        <f t="shared" si="48"/>
        <v>30600</v>
      </c>
    </row>
    <row r="120" spans="2:8" s="25" customFormat="1" ht="30" x14ac:dyDescent="0.25">
      <c r="B120" s="63">
        <v>2</v>
      </c>
      <c r="C120" s="67" t="s">
        <v>22</v>
      </c>
      <c r="D120" s="64">
        <f>SUM(D121:D123)</f>
        <v>10</v>
      </c>
      <c r="E120" s="64"/>
      <c r="F120" s="64"/>
      <c r="G120" s="65">
        <f t="shared" ref="G120:H120" si="50">SUM(G121:G123)</f>
        <v>10850</v>
      </c>
      <c r="H120" s="65">
        <f t="shared" si="50"/>
        <v>130200</v>
      </c>
    </row>
    <row r="121" spans="2:8" x14ac:dyDescent="0.25">
      <c r="B121" s="54"/>
      <c r="C121" s="55" t="s">
        <v>14</v>
      </c>
      <c r="D121" s="56">
        <v>1</v>
      </c>
      <c r="E121" s="57">
        <v>2</v>
      </c>
      <c r="F121" s="58">
        <v>2000</v>
      </c>
      <c r="G121" s="58">
        <f t="shared" ref="G121:G123" si="51">D121*F121</f>
        <v>2000</v>
      </c>
      <c r="H121" s="58">
        <f t="shared" ref="H121:H123" si="52">G121*12</f>
        <v>24000</v>
      </c>
    </row>
    <row r="122" spans="2:8" x14ac:dyDescent="0.25">
      <c r="B122" s="54"/>
      <c r="C122" s="55" t="s">
        <v>15</v>
      </c>
      <c r="D122" s="56">
        <v>4</v>
      </c>
      <c r="E122" s="57">
        <v>1.1499999999999999</v>
      </c>
      <c r="F122" s="58">
        <v>1150</v>
      </c>
      <c r="G122" s="58">
        <f t="shared" si="51"/>
        <v>4600</v>
      </c>
      <c r="H122" s="58">
        <f t="shared" si="52"/>
        <v>55200</v>
      </c>
    </row>
    <row r="123" spans="2:8" x14ac:dyDescent="0.25">
      <c r="B123" s="54"/>
      <c r="C123" s="55" t="s">
        <v>6</v>
      </c>
      <c r="D123" s="56">
        <v>5</v>
      </c>
      <c r="E123" s="57">
        <v>0.85</v>
      </c>
      <c r="F123" s="58">
        <v>850</v>
      </c>
      <c r="G123" s="58">
        <f t="shared" si="51"/>
        <v>4250</v>
      </c>
      <c r="H123" s="58">
        <f t="shared" si="52"/>
        <v>51000</v>
      </c>
    </row>
    <row r="124" spans="2:8" s="25" customFormat="1" x14ac:dyDescent="0.25">
      <c r="B124" s="60"/>
      <c r="C124" s="66" t="s">
        <v>31</v>
      </c>
      <c r="D124" s="60">
        <f>D4+D5+D6+D7+D11+D17+D42+D56+D73+D86+D96+D113</f>
        <v>340</v>
      </c>
      <c r="E124" s="60"/>
      <c r="F124" s="60"/>
      <c r="G124" s="61">
        <f>G4+G5+G6+G7+G11+G17+G42+G56+G73+G86+G96+G113</f>
        <v>442450</v>
      </c>
      <c r="H124" s="61">
        <f>H4+H5+H6+H7+H11+H17+H42+H56+H73+H86+H96+H113</f>
        <v>5309400</v>
      </c>
    </row>
  </sheetData>
  <autoFilter ref="B3:H124"/>
  <mergeCells count="1">
    <mergeCell ref="B2:H2"/>
  </mergeCells>
  <pageMargins left="0.27" right="0.24" top="0.37" bottom="0.32" header="0.31496062992126" footer="0.31496062992126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H34"/>
  <sheetViews>
    <sheetView view="pageBreakPreview" topLeftCell="A7" zoomScaleNormal="100" zoomScaleSheetLayoutView="100" workbookViewId="0">
      <selection activeCell="C22" sqref="C22"/>
    </sheetView>
  </sheetViews>
  <sheetFormatPr defaultRowHeight="15" x14ac:dyDescent="0.25"/>
  <cols>
    <col min="1" max="1" width="3.42578125" style="35" customWidth="1"/>
    <col min="2" max="2" width="5.7109375" style="38" customWidth="1"/>
    <col min="3" max="3" width="47.42578125" style="36" customWidth="1"/>
    <col min="4" max="4" width="15.42578125" style="39" customWidth="1"/>
    <col min="5" max="5" width="16" style="39" customWidth="1"/>
    <col min="6" max="6" width="19.5703125" style="39" customWidth="1"/>
    <col min="7" max="7" width="19.42578125" style="28" customWidth="1"/>
    <col min="8" max="8" width="18.7109375" style="39" customWidth="1"/>
    <col min="9" max="16384" width="9.140625" style="35"/>
  </cols>
  <sheetData>
    <row r="1" spans="2:8" s="30" customFormat="1" ht="26.25" customHeight="1" x14ac:dyDescent="0.25">
      <c r="B1" s="37"/>
      <c r="C1" s="29"/>
      <c r="D1" s="39"/>
      <c r="E1" s="39"/>
      <c r="F1" s="39"/>
      <c r="G1" s="40"/>
      <c r="H1" s="28" t="s">
        <v>116</v>
      </c>
    </row>
    <row r="2" spans="2:8" s="30" customFormat="1" ht="60" customHeight="1" x14ac:dyDescent="0.25">
      <c r="B2" s="118" t="s">
        <v>131</v>
      </c>
      <c r="C2" s="118"/>
      <c r="D2" s="118"/>
      <c r="E2" s="118"/>
      <c r="F2" s="118"/>
      <c r="G2" s="118"/>
      <c r="H2" s="118"/>
    </row>
    <row r="3" spans="2:8" s="31" customFormat="1" ht="84" customHeight="1" x14ac:dyDescent="0.25">
      <c r="B3" s="84"/>
      <c r="C3" s="51" t="s">
        <v>123</v>
      </c>
      <c r="D3" s="84" t="s">
        <v>0</v>
      </c>
      <c r="E3" s="52" t="s">
        <v>124</v>
      </c>
      <c r="F3" s="51" t="s">
        <v>125</v>
      </c>
      <c r="G3" s="51" t="s">
        <v>126</v>
      </c>
      <c r="H3" s="51" t="s">
        <v>127</v>
      </c>
    </row>
    <row r="4" spans="2:8" s="31" customFormat="1" ht="30" x14ac:dyDescent="0.25">
      <c r="B4" s="85" t="s">
        <v>134</v>
      </c>
      <c r="C4" s="86" t="s">
        <v>113</v>
      </c>
      <c r="D4" s="85">
        <f>SUM(D5:D8)</f>
        <v>8</v>
      </c>
      <c r="E4" s="85"/>
      <c r="F4" s="87"/>
      <c r="G4" s="88">
        <f>SUM(G5:G8)</f>
        <v>9150</v>
      </c>
      <c r="H4" s="88">
        <f>SUM(H5:H8)</f>
        <v>109800</v>
      </c>
    </row>
    <row r="5" spans="2:8" s="31" customFormat="1" x14ac:dyDescent="0.25">
      <c r="B5" s="84"/>
      <c r="C5" s="89" t="s">
        <v>1</v>
      </c>
      <c r="D5" s="49">
        <v>1</v>
      </c>
      <c r="E5" s="57">
        <v>1.8</v>
      </c>
      <c r="F5" s="90">
        <v>1800</v>
      </c>
      <c r="G5" s="90">
        <f>D5*F5</f>
        <v>1800</v>
      </c>
      <c r="H5" s="90">
        <f>G5*12</f>
        <v>21600</v>
      </c>
    </row>
    <row r="6" spans="2:8" s="31" customFormat="1" x14ac:dyDescent="0.25">
      <c r="B6" s="84"/>
      <c r="C6" s="89" t="s">
        <v>2</v>
      </c>
      <c r="D6" s="49">
        <v>3</v>
      </c>
      <c r="E6" s="91">
        <v>1.3</v>
      </c>
      <c r="F6" s="90">
        <v>1300</v>
      </c>
      <c r="G6" s="90">
        <f>D6*F6</f>
        <v>3900</v>
      </c>
      <c r="H6" s="90">
        <f t="shared" ref="H6:H8" si="0">G6*12</f>
        <v>46800</v>
      </c>
    </row>
    <row r="7" spans="2:8" s="31" customFormat="1" x14ac:dyDescent="0.25">
      <c r="B7" s="84"/>
      <c r="C7" s="92" t="s">
        <v>10</v>
      </c>
      <c r="D7" s="49">
        <v>3</v>
      </c>
      <c r="E7" s="91">
        <v>1</v>
      </c>
      <c r="F7" s="90">
        <v>1000</v>
      </c>
      <c r="G7" s="90">
        <f>D7*F7</f>
        <v>3000</v>
      </c>
      <c r="H7" s="90">
        <f t="shared" si="0"/>
        <v>36000</v>
      </c>
    </row>
    <row r="8" spans="2:8" s="31" customFormat="1" x14ac:dyDescent="0.25">
      <c r="B8" s="84"/>
      <c r="C8" s="92" t="s">
        <v>5</v>
      </c>
      <c r="D8" s="49">
        <v>1</v>
      </c>
      <c r="E8" s="91">
        <v>0.45</v>
      </c>
      <c r="F8" s="90">
        <v>450</v>
      </c>
      <c r="G8" s="90">
        <f>D8*F8</f>
        <v>450</v>
      </c>
      <c r="H8" s="90">
        <f t="shared" si="0"/>
        <v>5400</v>
      </c>
    </row>
    <row r="9" spans="2:8" s="32" customFormat="1" ht="19.5" customHeight="1" x14ac:dyDescent="0.25">
      <c r="B9" s="85" t="s">
        <v>135</v>
      </c>
      <c r="C9" s="93" t="s">
        <v>114</v>
      </c>
      <c r="D9" s="85">
        <f>SUM(D10:D13)</f>
        <v>35</v>
      </c>
      <c r="E9" s="85"/>
      <c r="F9" s="88"/>
      <c r="G9" s="88">
        <f>SUM(G10:G13)</f>
        <v>20600</v>
      </c>
      <c r="H9" s="88">
        <f>SUM(H10:H13)</f>
        <v>247200</v>
      </c>
    </row>
    <row r="10" spans="2:8" s="33" customFormat="1" x14ac:dyDescent="0.25">
      <c r="B10" s="94"/>
      <c r="C10" s="89" t="s">
        <v>9</v>
      </c>
      <c r="D10" s="95">
        <v>1</v>
      </c>
      <c r="E10" s="96">
        <v>0.8</v>
      </c>
      <c r="F10" s="90">
        <v>800</v>
      </c>
      <c r="G10" s="90">
        <f t="shared" ref="G10:G13" si="1">D10*F10</f>
        <v>800</v>
      </c>
      <c r="H10" s="90">
        <f t="shared" ref="H10:H13" si="2">G10*12</f>
        <v>9600</v>
      </c>
    </row>
    <row r="11" spans="2:8" s="33" customFormat="1" x14ac:dyDescent="0.25">
      <c r="B11" s="94"/>
      <c r="C11" s="89" t="s">
        <v>3</v>
      </c>
      <c r="D11" s="95">
        <v>5</v>
      </c>
      <c r="E11" s="96">
        <v>0.7</v>
      </c>
      <c r="F11" s="90">
        <v>700</v>
      </c>
      <c r="G11" s="90">
        <f t="shared" si="1"/>
        <v>3500</v>
      </c>
      <c r="H11" s="90">
        <f t="shared" si="2"/>
        <v>42000</v>
      </c>
    </row>
    <row r="12" spans="2:8" s="34" customFormat="1" x14ac:dyDescent="0.25">
      <c r="B12" s="97"/>
      <c r="C12" s="98" t="s">
        <v>4</v>
      </c>
      <c r="D12" s="95">
        <v>18</v>
      </c>
      <c r="E12" s="96">
        <v>0.6</v>
      </c>
      <c r="F12" s="90">
        <v>600</v>
      </c>
      <c r="G12" s="90">
        <f t="shared" si="1"/>
        <v>10800</v>
      </c>
      <c r="H12" s="90">
        <f t="shared" si="2"/>
        <v>129600</v>
      </c>
    </row>
    <row r="13" spans="2:8" s="33" customFormat="1" x14ac:dyDescent="0.25">
      <c r="B13" s="94"/>
      <c r="C13" s="89" t="s">
        <v>5</v>
      </c>
      <c r="D13" s="95">
        <v>11</v>
      </c>
      <c r="E13" s="96">
        <v>0.5</v>
      </c>
      <c r="F13" s="90">
        <v>500</v>
      </c>
      <c r="G13" s="90">
        <f t="shared" si="1"/>
        <v>5500</v>
      </c>
      <c r="H13" s="90">
        <f t="shared" si="2"/>
        <v>66000</v>
      </c>
    </row>
    <row r="14" spans="2:8" s="32" customFormat="1" ht="22.5" customHeight="1" x14ac:dyDescent="0.25">
      <c r="B14" s="85" t="s">
        <v>136</v>
      </c>
      <c r="C14" s="93" t="s">
        <v>147</v>
      </c>
      <c r="D14" s="85">
        <f>SUM(D15:D18)</f>
        <v>33</v>
      </c>
      <c r="E14" s="85"/>
      <c r="F14" s="88"/>
      <c r="G14" s="88">
        <f>SUM(G15:G18)</f>
        <v>19400</v>
      </c>
      <c r="H14" s="88">
        <f>SUM(H15:H18)</f>
        <v>232800</v>
      </c>
    </row>
    <row r="15" spans="2:8" s="34" customFormat="1" x14ac:dyDescent="0.25">
      <c r="B15" s="97"/>
      <c r="C15" s="98" t="s">
        <v>9</v>
      </c>
      <c r="D15" s="95">
        <v>1</v>
      </c>
      <c r="E15" s="96">
        <v>0.8</v>
      </c>
      <c r="F15" s="90">
        <v>800</v>
      </c>
      <c r="G15" s="90">
        <f t="shared" ref="G15:G18" si="3">D15*F15</f>
        <v>800</v>
      </c>
      <c r="H15" s="90">
        <f t="shared" ref="H15:H18" si="4">G15*12</f>
        <v>9600</v>
      </c>
    </row>
    <row r="16" spans="2:8" s="34" customFormat="1" x14ac:dyDescent="0.25">
      <c r="B16" s="97"/>
      <c r="C16" s="98" t="s">
        <v>3</v>
      </c>
      <c r="D16" s="95">
        <v>5</v>
      </c>
      <c r="E16" s="96">
        <v>0.7</v>
      </c>
      <c r="F16" s="90">
        <v>700</v>
      </c>
      <c r="G16" s="90">
        <f t="shared" si="3"/>
        <v>3500</v>
      </c>
      <c r="H16" s="90">
        <f t="shared" si="4"/>
        <v>42000</v>
      </c>
    </row>
    <row r="17" spans="2:8" s="34" customFormat="1" x14ac:dyDescent="0.25">
      <c r="B17" s="97"/>
      <c r="C17" s="98" t="s">
        <v>4</v>
      </c>
      <c r="D17" s="95">
        <v>16</v>
      </c>
      <c r="E17" s="96">
        <v>0.6</v>
      </c>
      <c r="F17" s="90">
        <v>600</v>
      </c>
      <c r="G17" s="90">
        <f t="shared" si="3"/>
        <v>9600</v>
      </c>
      <c r="H17" s="90">
        <f t="shared" si="4"/>
        <v>115200</v>
      </c>
    </row>
    <row r="18" spans="2:8" s="34" customFormat="1" x14ac:dyDescent="0.25">
      <c r="B18" s="97"/>
      <c r="C18" s="98" t="s">
        <v>5</v>
      </c>
      <c r="D18" s="95">
        <v>11</v>
      </c>
      <c r="E18" s="96">
        <v>0.5</v>
      </c>
      <c r="F18" s="90">
        <v>500</v>
      </c>
      <c r="G18" s="90">
        <f t="shared" si="3"/>
        <v>5500</v>
      </c>
      <c r="H18" s="90">
        <f t="shared" si="4"/>
        <v>66000</v>
      </c>
    </row>
    <row r="19" spans="2:8" s="32" customFormat="1" ht="17.25" customHeight="1" x14ac:dyDescent="0.25">
      <c r="B19" s="85" t="s">
        <v>137</v>
      </c>
      <c r="C19" s="93" t="s">
        <v>146</v>
      </c>
      <c r="D19" s="85">
        <f>SUM(D20:D23)</f>
        <v>42</v>
      </c>
      <c r="E19" s="85"/>
      <c r="F19" s="88"/>
      <c r="G19" s="88">
        <f>SUM(G20:G23)</f>
        <v>24700</v>
      </c>
      <c r="H19" s="88">
        <f>SUM(H20:H23)</f>
        <v>296400</v>
      </c>
    </row>
    <row r="20" spans="2:8" s="34" customFormat="1" x14ac:dyDescent="0.25">
      <c r="B20" s="97"/>
      <c r="C20" s="98" t="s">
        <v>9</v>
      </c>
      <c r="D20" s="95">
        <v>1</v>
      </c>
      <c r="E20" s="96">
        <v>0.8</v>
      </c>
      <c r="F20" s="90">
        <v>800</v>
      </c>
      <c r="G20" s="90">
        <f t="shared" ref="G20:G23" si="5">D20*F20</f>
        <v>800</v>
      </c>
      <c r="H20" s="90">
        <f t="shared" ref="H20:H23" si="6">G20*12</f>
        <v>9600</v>
      </c>
    </row>
    <row r="21" spans="2:8" s="34" customFormat="1" x14ac:dyDescent="0.25">
      <c r="B21" s="97"/>
      <c r="C21" s="98" t="s">
        <v>3</v>
      </c>
      <c r="D21" s="95">
        <v>7</v>
      </c>
      <c r="E21" s="96">
        <v>0.7</v>
      </c>
      <c r="F21" s="90">
        <v>700</v>
      </c>
      <c r="G21" s="90">
        <f t="shared" si="5"/>
        <v>4900</v>
      </c>
      <c r="H21" s="90">
        <f t="shared" si="6"/>
        <v>58800</v>
      </c>
    </row>
    <row r="22" spans="2:8" s="34" customFormat="1" x14ac:dyDescent="0.25">
      <c r="B22" s="97"/>
      <c r="C22" s="98" t="s">
        <v>4</v>
      </c>
      <c r="D22" s="95">
        <v>20</v>
      </c>
      <c r="E22" s="96">
        <v>0.6</v>
      </c>
      <c r="F22" s="90">
        <v>600</v>
      </c>
      <c r="G22" s="90">
        <f t="shared" si="5"/>
        <v>12000</v>
      </c>
      <c r="H22" s="90">
        <f t="shared" si="6"/>
        <v>144000</v>
      </c>
    </row>
    <row r="23" spans="2:8" s="34" customFormat="1" x14ac:dyDescent="0.25">
      <c r="B23" s="97"/>
      <c r="C23" s="98" t="s">
        <v>5</v>
      </c>
      <c r="D23" s="95">
        <v>14</v>
      </c>
      <c r="E23" s="96">
        <v>0.5</v>
      </c>
      <c r="F23" s="90">
        <v>500</v>
      </c>
      <c r="G23" s="90">
        <f t="shared" si="5"/>
        <v>7000</v>
      </c>
      <c r="H23" s="90">
        <f t="shared" si="6"/>
        <v>84000</v>
      </c>
    </row>
    <row r="24" spans="2:8" s="32" customFormat="1" x14ac:dyDescent="0.25">
      <c r="B24" s="85" t="s">
        <v>138</v>
      </c>
      <c r="C24" s="93" t="s">
        <v>148</v>
      </c>
      <c r="D24" s="85">
        <f>SUM(D25:D28)</f>
        <v>31</v>
      </c>
      <c r="E24" s="85"/>
      <c r="F24" s="99"/>
      <c r="G24" s="99">
        <f>SUM(G25:G28)</f>
        <v>18300</v>
      </c>
      <c r="H24" s="99">
        <f>SUM(H25:H28)</f>
        <v>219600</v>
      </c>
    </row>
    <row r="25" spans="2:8" s="34" customFormat="1" x14ac:dyDescent="0.25">
      <c r="B25" s="97"/>
      <c r="C25" s="98" t="s">
        <v>9</v>
      </c>
      <c r="D25" s="95">
        <v>1</v>
      </c>
      <c r="E25" s="96">
        <v>0.8</v>
      </c>
      <c r="F25" s="90">
        <v>800</v>
      </c>
      <c r="G25" s="90">
        <f t="shared" ref="G25:G28" si="7">D25*F25</f>
        <v>800</v>
      </c>
      <c r="H25" s="90">
        <f t="shared" ref="H25:H28" si="8">G25*12</f>
        <v>9600</v>
      </c>
    </row>
    <row r="26" spans="2:8" s="34" customFormat="1" x14ac:dyDescent="0.25">
      <c r="B26" s="97"/>
      <c r="C26" s="98" t="s">
        <v>3</v>
      </c>
      <c r="D26" s="95">
        <v>5</v>
      </c>
      <c r="E26" s="96">
        <v>0.7</v>
      </c>
      <c r="F26" s="90">
        <v>700</v>
      </c>
      <c r="G26" s="90">
        <f t="shared" si="7"/>
        <v>3500</v>
      </c>
      <c r="H26" s="90">
        <f t="shared" si="8"/>
        <v>42000</v>
      </c>
    </row>
    <row r="27" spans="2:8" s="34" customFormat="1" x14ac:dyDescent="0.25">
      <c r="B27" s="97"/>
      <c r="C27" s="98" t="s">
        <v>6</v>
      </c>
      <c r="D27" s="95">
        <v>15</v>
      </c>
      <c r="E27" s="96">
        <v>0.6</v>
      </c>
      <c r="F27" s="90">
        <v>600</v>
      </c>
      <c r="G27" s="90">
        <f t="shared" si="7"/>
        <v>9000</v>
      </c>
      <c r="H27" s="90">
        <f t="shared" si="8"/>
        <v>108000</v>
      </c>
    </row>
    <row r="28" spans="2:8" s="34" customFormat="1" x14ac:dyDescent="0.25">
      <c r="B28" s="97"/>
      <c r="C28" s="98" t="s">
        <v>5</v>
      </c>
      <c r="D28" s="95">
        <v>10</v>
      </c>
      <c r="E28" s="96">
        <v>0.5</v>
      </c>
      <c r="F28" s="90">
        <v>500</v>
      </c>
      <c r="G28" s="90">
        <f t="shared" si="7"/>
        <v>5000</v>
      </c>
      <c r="H28" s="90">
        <f t="shared" si="8"/>
        <v>60000</v>
      </c>
    </row>
    <row r="29" spans="2:8" s="32" customFormat="1" x14ac:dyDescent="0.25">
      <c r="B29" s="85" t="s">
        <v>139</v>
      </c>
      <c r="C29" s="93" t="s">
        <v>149</v>
      </c>
      <c r="D29" s="85">
        <f>SUM(D30:D33)</f>
        <v>20</v>
      </c>
      <c r="E29" s="85"/>
      <c r="F29" s="99"/>
      <c r="G29" s="99">
        <f>SUM(G30:G33)</f>
        <v>11900</v>
      </c>
      <c r="H29" s="99">
        <f>SUM(H30:H33)</f>
        <v>142800</v>
      </c>
    </row>
    <row r="30" spans="2:8" s="34" customFormat="1" x14ac:dyDescent="0.25">
      <c r="B30" s="97"/>
      <c r="C30" s="98" t="s">
        <v>9</v>
      </c>
      <c r="D30" s="95">
        <v>1</v>
      </c>
      <c r="E30" s="96">
        <v>0.8</v>
      </c>
      <c r="F30" s="90">
        <v>800</v>
      </c>
      <c r="G30" s="90">
        <f t="shared" ref="G30:G33" si="9">D30*F30</f>
        <v>800</v>
      </c>
      <c r="H30" s="90">
        <f t="shared" ref="H30:H33" si="10">G30*12</f>
        <v>9600</v>
      </c>
    </row>
    <row r="31" spans="2:8" s="34" customFormat="1" x14ac:dyDescent="0.25">
      <c r="B31" s="97"/>
      <c r="C31" s="98" t="s">
        <v>3</v>
      </c>
      <c r="D31" s="95">
        <v>3</v>
      </c>
      <c r="E31" s="96">
        <v>0.7</v>
      </c>
      <c r="F31" s="90">
        <v>700</v>
      </c>
      <c r="G31" s="90">
        <f t="shared" si="9"/>
        <v>2100</v>
      </c>
      <c r="H31" s="90">
        <f t="shared" si="10"/>
        <v>25200</v>
      </c>
    </row>
    <row r="32" spans="2:8" s="34" customFormat="1" x14ac:dyDescent="0.25">
      <c r="B32" s="97"/>
      <c r="C32" s="98" t="s">
        <v>4</v>
      </c>
      <c r="D32" s="95">
        <v>10</v>
      </c>
      <c r="E32" s="96">
        <v>0.6</v>
      </c>
      <c r="F32" s="90">
        <v>600</v>
      </c>
      <c r="G32" s="90">
        <f t="shared" si="9"/>
        <v>6000</v>
      </c>
      <c r="H32" s="90">
        <f t="shared" si="10"/>
        <v>72000</v>
      </c>
    </row>
    <row r="33" spans="2:8" s="34" customFormat="1" x14ac:dyDescent="0.25">
      <c r="B33" s="97"/>
      <c r="C33" s="98" t="s">
        <v>5</v>
      </c>
      <c r="D33" s="95">
        <v>6</v>
      </c>
      <c r="E33" s="96">
        <v>0.5</v>
      </c>
      <c r="F33" s="90">
        <v>500</v>
      </c>
      <c r="G33" s="90">
        <f t="shared" si="9"/>
        <v>3000</v>
      </c>
      <c r="H33" s="90">
        <f t="shared" si="10"/>
        <v>36000</v>
      </c>
    </row>
    <row r="34" spans="2:8" ht="21" customHeight="1" x14ac:dyDescent="0.25">
      <c r="B34" s="100"/>
      <c r="C34" s="93" t="s">
        <v>8</v>
      </c>
      <c r="D34" s="85">
        <f>D4+D9+D14++D19+D24+D29</f>
        <v>169</v>
      </c>
      <c r="E34" s="85"/>
      <c r="F34" s="99"/>
      <c r="G34" s="99">
        <f>G4+G9+G14++G19+G24+G29</f>
        <v>104050</v>
      </c>
      <c r="H34" s="99">
        <f>H4+H9+H14++H19+H24+H29</f>
        <v>1248600</v>
      </c>
    </row>
  </sheetData>
  <autoFilter ref="B3:H34"/>
  <mergeCells count="1">
    <mergeCell ref="B2:H2"/>
  </mergeCells>
  <printOptions horizontalCentered="1"/>
  <pageMargins left="7.8740157480315001E-2" right="0.196850393700787" top="0.35433070866141703" bottom="0.27559055118110198" header="0.31496062992126" footer="0.27559055118110198"/>
  <pageSetup scale="6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H439"/>
  <sheetViews>
    <sheetView view="pageBreakPreview" zoomScale="90" zoomScaleNormal="100" zoomScaleSheetLayoutView="90" workbookViewId="0">
      <pane ySplit="4" topLeftCell="A353" activePane="bottomLeft" state="frozen"/>
      <selection pane="bottomLeft" activeCell="C346" sqref="C346"/>
    </sheetView>
  </sheetViews>
  <sheetFormatPr defaultColWidth="52.140625" defaultRowHeight="15" x14ac:dyDescent="0.25"/>
  <cols>
    <col min="1" max="1" width="4" style="10" customWidth="1"/>
    <col min="2" max="2" width="6.5703125" style="42" customWidth="1"/>
    <col min="3" max="3" width="42" style="11" customWidth="1"/>
    <col min="4" max="4" width="14.28515625" style="18" customWidth="1"/>
    <col min="5" max="5" width="16.140625" style="18" customWidth="1"/>
    <col min="6" max="6" width="15.7109375" style="14" customWidth="1"/>
    <col min="7" max="7" width="20.85546875" style="1" customWidth="1"/>
    <col min="8" max="8" width="20.42578125" style="10" customWidth="1"/>
    <col min="9" max="198" width="9.140625" style="10" customWidth="1"/>
    <col min="199" max="199" width="4" style="10" customWidth="1"/>
    <col min="200" max="208" width="52.140625" style="10"/>
    <col min="209" max="209" width="42" style="10" customWidth="1"/>
    <col min="210" max="210" width="12.140625" style="10" customWidth="1"/>
    <col min="211" max="211" width="11.140625" style="10" customWidth="1"/>
    <col min="212" max="212" width="12.28515625" style="10" customWidth="1"/>
    <col min="213" max="454" width="9.140625" style="10" customWidth="1"/>
    <col min="455" max="455" width="4" style="10" customWidth="1"/>
    <col min="456" max="464" width="52.140625" style="10"/>
    <col min="465" max="465" width="42" style="10" customWidth="1"/>
    <col min="466" max="466" width="12.140625" style="10" customWidth="1"/>
    <col min="467" max="467" width="11.140625" style="10" customWidth="1"/>
    <col min="468" max="468" width="12.28515625" style="10" customWidth="1"/>
    <col min="469" max="710" width="9.140625" style="10" customWidth="1"/>
    <col min="711" max="711" width="4" style="10" customWidth="1"/>
    <col min="712" max="720" width="52.140625" style="10"/>
    <col min="721" max="721" width="42" style="10" customWidth="1"/>
    <col min="722" max="722" width="12.140625" style="10" customWidth="1"/>
    <col min="723" max="723" width="11.140625" style="10" customWidth="1"/>
    <col min="724" max="724" width="12.28515625" style="10" customWidth="1"/>
    <col min="725" max="966" width="9.140625" style="10" customWidth="1"/>
    <col min="967" max="967" width="4" style="10" customWidth="1"/>
    <col min="968" max="976" width="52.140625" style="10"/>
    <col min="977" max="977" width="42" style="10" customWidth="1"/>
    <col min="978" max="978" width="12.140625" style="10" customWidth="1"/>
    <col min="979" max="979" width="11.140625" style="10" customWidth="1"/>
    <col min="980" max="980" width="12.28515625" style="10" customWidth="1"/>
    <col min="981" max="1222" width="9.140625" style="10" customWidth="1"/>
    <col min="1223" max="1223" width="4" style="10" customWidth="1"/>
    <col min="1224" max="1232" width="52.140625" style="10"/>
    <col min="1233" max="1233" width="42" style="10" customWidth="1"/>
    <col min="1234" max="1234" width="12.140625" style="10" customWidth="1"/>
    <col min="1235" max="1235" width="11.140625" style="10" customWidth="1"/>
    <col min="1236" max="1236" width="12.28515625" style="10" customWidth="1"/>
    <col min="1237" max="1478" width="9.140625" style="10" customWidth="1"/>
    <col min="1479" max="1479" width="4" style="10" customWidth="1"/>
    <col min="1480" max="1488" width="52.140625" style="10"/>
    <col min="1489" max="1489" width="42" style="10" customWidth="1"/>
    <col min="1490" max="1490" width="12.140625" style="10" customWidth="1"/>
    <col min="1491" max="1491" width="11.140625" style="10" customWidth="1"/>
    <col min="1492" max="1492" width="12.28515625" style="10" customWidth="1"/>
    <col min="1493" max="1734" width="9.140625" style="10" customWidth="1"/>
    <col min="1735" max="1735" width="4" style="10" customWidth="1"/>
    <col min="1736" max="1744" width="52.140625" style="10"/>
    <col min="1745" max="1745" width="42" style="10" customWidth="1"/>
    <col min="1746" max="1746" width="12.140625" style="10" customWidth="1"/>
    <col min="1747" max="1747" width="11.140625" style="10" customWidth="1"/>
    <col min="1748" max="1748" width="12.28515625" style="10" customWidth="1"/>
    <col min="1749" max="1990" width="9.140625" style="10" customWidth="1"/>
    <col min="1991" max="1991" width="4" style="10" customWidth="1"/>
    <col min="1992" max="2000" width="52.140625" style="10"/>
    <col min="2001" max="2001" width="42" style="10" customWidth="1"/>
    <col min="2002" max="2002" width="12.140625" style="10" customWidth="1"/>
    <col min="2003" max="2003" width="11.140625" style="10" customWidth="1"/>
    <col min="2004" max="2004" width="12.28515625" style="10" customWidth="1"/>
    <col min="2005" max="2246" width="9.140625" style="10" customWidth="1"/>
    <col min="2247" max="2247" width="4" style="10" customWidth="1"/>
    <col min="2248" max="2256" width="52.140625" style="10"/>
    <col min="2257" max="2257" width="42" style="10" customWidth="1"/>
    <col min="2258" max="2258" width="12.140625" style="10" customWidth="1"/>
    <col min="2259" max="2259" width="11.140625" style="10" customWidth="1"/>
    <col min="2260" max="2260" width="12.28515625" style="10" customWidth="1"/>
    <col min="2261" max="2502" width="9.140625" style="10" customWidth="1"/>
    <col min="2503" max="2503" width="4" style="10" customWidth="1"/>
    <col min="2504" max="2512" width="52.140625" style="10"/>
    <col min="2513" max="2513" width="42" style="10" customWidth="1"/>
    <col min="2514" max="2514" width="12.140625" style="10" customWidth="1"/>
    <col min="2515" max="2515" width="11.140625" style="10" customWidth="1"/>
    <col min="2516" max="2516" width="12.28515625" style="10" customWidth="1"/>
    <col min="2517" max="2758" width="9.140625" style="10" customWidth="1"/>
    <col min="2759" max="2759" width="4" style="10" customWidth="1"/>
    <col min="2760" max="2768" width="52.140625" style="10"/>
    <col min="2769" max="2769" width="42" style="10" customWidth="1"/>
    <col min="2770" max="2770" width="12.140625" style="10" customWidth="1"/>
    <col min="2771" max="2771" width="11.140625" style="10" customWidth="1"/>
    <col min="2772" max="2772" width="12.28515625" style="10" customWidth="1"/>
    <col min="2773" max="3014" width="9.140625" style="10" customWidth="1"/>
    <col min="3015" max="3015" width="4" style="10" customWidth="1"/>
    <col min="3016" max="3024" width="52.140625" style="10"/>
    <col min="3025" max="3025" width="42" style="10" customWidth="1"/>
    <col min="3026" max="3026" width="12.140625" style="10" customWidth="1"/>
    <col min="3027" max="3027" width="11.140625" style="10" customWidth="1"/>
    <col min="3028" max="3028" width="12.28515625" style="10" customWidth="1"/>
    <col min="3029" max="3270" width="9.140625" style="10" customWidth="1"/>
    <col min="3271" max="3271" width="4" style="10" customWidth="1"/>
    <col min="3272" max="3280" width="52.140625" style="10"/>
    <col min="3281" max="3281" width="42" style="10" customWidth="1"/>
    <col min="3282" max="3282" width="12.140625" style="10" customWidth="1"/>
    <col min="3283" max="3283" width="11.140625" style="10" customWidth="1"/>
    <col min="3284" max="3284" width="12.28515625" style="10" customWidth="1"/>
    <col min="3285" max="3526" width="9.140625" style="10" customWidth="1"/>
    <col min="3527" max="3527" width="4" style="10" customWidth="1"/>
    <col min="3528" max="3536" width="52.140625" style="10"/>
    <col min="3537" max="3537" width="42" style="10" customWidth="1"/>
    <col min="3538" max="3538" width="12.140625" style="10" customWidth="1"/>
    <col min="3539" max="3539" width="11.140625" style="10" customWidth="1"/>
    <col min="3540" max="3540" width="12.28515625" style="10" customWidth="1"/>
    <col min="3541" max="3782" width="9.140625" style="10" customWidth="1"/>
    <col min="3783" max="3783" width="4" style="10" customWidth="1"/>
    <col min="3784" max="3792" width="52.140625" style="10"/>
    <col min="3793" max="3793" width="42" style="10" customWidth="1"/>
    <col min="3794" max="3794" width="12.140625" style="10" customWidth="1"/>
    <col min="3795" max="3795" width="11.140625" style="10" customWidth="1"/>
    <col min="3796" max="3796" width="12.28515625" style="10" customWidth="1"/>
    <col min="3797" max="4038" width="9.140625" style="10" customWidth="1"/>
    <col min="4039" max="4039" width="4" style="10" customWidth="1"/>
    <col min="4040" max="4048" width="52.140625" style="10"/>
    <col min="4049" max="4049" width="42" style="10" customWidth="1"/>
    <col min="4050" max="4050" width="12.140625" style="10" customWidth="1"/>
    <col min="4051" max="4051" width="11.140625" style="10" customWidth="1"/>
    <col min="4052" max="4052" width="12.28515625" style="10" customWidth="1"/>
    <col min="4053" max="4294" width="9.140625" style="10" customWidth="1"/>
    <col min="4295" max="4295" width="4" style="10" customWidth="1"/>
    <col min="4296" max="4304" width="52.140625" style="10"/>
    <col min="4305" max="4305" width="42" style="10" customWidth="1"/>
    <col min="4306" max="4306" width="12.140625" style="10" customWidth="1"/>
    <col min="4307" max="4307" width="11.140625" style="10" customWidth="1"/>
    <col min="4308" max="4308" width="12.28515625" style="10" customWidth="1"/>
    <col min="4309" max="4550" width="9.140625" style="10" customWidth="1"/>
    <col min="4551" max="4551" width="4" style="10" customWidth="1"/>
    <col min="4552" max="4560" width="52.140625" style="10"/>
    <col min="4561" max="4561" width="42" style="10" customWidth="1"/>
    <col min="4562" max="4562" width="12.140625" style="10" customWidth="1"/>
    <col min="4563" max="4563" width="11.140625" style="10" customWidth="1"/>
    <col min="4564" max="4564" width="12.28515625" style="10" customWidth="1"/>
    <col min="4565" max="4806" width="9.140625" style="10" customWidth="1"/>
    <col min="4807" max="4807" width="4" style="10" customWidth="1"/>
    <col min="4808" max="4816" width="52.140625" style="10"/>
    <col min="4817" max="4817" width="42" style="10" customWidth="1"/>
    <col min="4818" max="4818" width="12.140625" style="10" customWidth="1"/>
    <col min="4819" max="4819" width="11.140625" style="10" customWidth="1"/>
    <col min="4820" max="4820" width="12.28515625" style="10" customWidth="1"/>
    <col min="4821" max="5062" width="9.140625" style="10" customWidth="1"/>
    <col min="5063" max="5063" width="4" style="10" customWidth="1"/>
    <col min="5064" max="5072" width="52.140625" style="10"/>
    <col min="5073" max="5073" width="42" style="10" customWidth="1"/>
    <col min="5074" max="5074" width="12.140625" style="10" customWidth="1"/>
    <col min="5075" max="5075" width="11.140625" style="10" customWidth="1"/>
    <col min="5076" max="5076" width="12.28515625" style="10" customWidth="1"/>
    <col min="5077" max="5318" width="9.140625" style="10" customWidth="1"/>
    <col min="5319" max="5319" width="4" style="10" customWidth="1"/>
    <col min="5320" max="5328" width="52.140625" style="10"/>
    <col min="5329" max="5329" width="42" style="10" customWidth="1"/>
    <col min="5330" max="5330" width="12.140625" style="10" customWidth="1"/>
    <col min="5331" max="5331" width="11.140625" style="10" customWidth="1"/>
    <col min="5332" max="5332" width="12.28515625" style="10" customWidth="1"/>
    <col min="5333" max="5574" width="9.140625" style="10" customWidth="1"/>
    <col min="5575" max="5575" width="4" style="10" customWidth="1"/>
    <col min="5576" max="5584" width="52.140625" style="10"/>
    <col min="5585" max="5585" width="42" style="10" customWidth="1"/>
    <col min="5586" max="5586" width="12.140625" style="10" customWidth="1"/>
    <col min="5587" max="5587" width="11.140625" style="10" customWidth="1"/>
    <col min="5588" max="5588" width="12.28515625" style="10" customWidth="1"/>
    <col min="5589" max="5830" width="9.140625" style="10" customWidth="1"/>
    <col min="5831" max="5831" width="4" style="10" customWidth="1"/>
    <col min="5832" max="5840" width="52.140625" style="10"/>
    <col min="5841" max="5841" width="42" style="10" customWidth="1"/>
    <col min="5842" max="5842" width="12.140625" style="10" customWidth="1"/>
    <col min="5843" max="5843" width="11.140625" style="10" customWidth="1"/>
    <col min="5844" max="5844" width="12.28515625" style="10" customWidth="1"/>
    <col min="5845" max="6086" width="9.140625" style="10" customWidth="1"/>
    <col min="6087" max="6087" width="4" style="10" customWidth="1"/>
    <col min="6088" max="6096" width="52.140625" style="10"/>
    <col min="6097" max="6097" width="42" style="10" customWidth="1"/>
    <col min="6098" max="6098" width="12.140625" style="10" customWidth="1"/>
    <col min="6099" max="6099" width="11.140625" style="10" customWidth="1"/>
    <col min="6100" max="6100" width="12.28515625" style="10" customWidth="1"/>
    <col min="6101" max="6342" width="9.140625" style="10" customWidth="1"/>
    <col min="6343" max="6343" width="4" style="10" customWidth="1"/>
    <col min="6344" max="6352" width="52.140625" style="10"/>
    <col min="6353" max="6353" width="42" style="10" customWidth="1"/>
    <col min="6354" max="6354" width="12.140625" style="10" customWidth="1"/>
    <col min="6355" max="6355" width="11.140625" style="10" customWidth="1"/>
    <col min="6356" max="6356" width="12.28515625" style="10" customWidth="1"/>
    <col min="6357" max="6598" width="9.140625" style="10" customWidth="1"/>
    <col min="6599" max="6599" width="4" style="10" customWidth="1"/>
    <col min="6600" max="6608" width="52.140625" style="10"/>
    <col min="6609" max="6609" width="42" style="10" customWidth="1"/>
    <col min="6610" max="6610" width="12.140625" style="10" customWidth="1"/>
    <col min="6611" max="6611" width="11.140625" style="10" customWidth="1"/>
    <col min="6612" max="6612" width="12.28515625" style="10" customWidth="1"/>
    <col min="6613" max="6854" width="9.140625" style="10" customWidth="1"/>
    <col min="6855" max="6855" width="4" style="10" customWidth="1"/>
    <col min="6856" max="6864" width="52.140625" style="10"/>
    <col min="6865" max="6865" width="42" style="10" customWidth="1"/>
    <col min="6866" max="6866" width="12.140625" style="10" customWidth="1"/>
    <col min="6867" max="6867" width="11.140625" style="10" customWidth="1"/>
    <col min="6868" max="6868" width="12.28515625" style="10" customWidth="1"/>
    <col min="6869" max="7110" width="9.140625" style="10" customWidth="1"/>
    <col min="7111" max="7111" width="4" style="10" customWidth="1"/>
    <col min="7112" max="7120" width="52.140625" style="10"/>
    <col min="7121" max="7121" width="42" style="10" customWidth="1"/>
    <col min="7122" max="7122" width="12.140625" style="10" customWidth="1"/>
    <col min="7123" max="7123" width="11.140625" style="10" customWidth="1"/>
    <col min="7124" max="7124" width="12.28515625" style="10" customWidth="1"/>
    <col min="7125" max="7366" width="9.140625" style="10" customWidth="1"/>
    <col min="7367" max="7367" width="4" style="10" customWidth="1"/>
    <col min="7368" max="7376" width="52.140625" style="10"/>
    <col min="7377" max="7377" width="42" style="10" customWidth="1"/>
    <col min="7378" max="7378" width="12.140625" style="10" customWidth="1"/>
    <col min="7379" max="7379" width="11.140625" style="10" customWidth="1"/>
    <col min="7380" max="7380" width="12.28515625" style="10" customWidth="1"/>
    <col min="7381" max="7622" width="9.140625" style="10" customWidth="1"/>
    <col min="7623" max="7623" width="4" style="10" customWidth="1"/>
    <col min="7624" max="7632" width="52.140625" style="10"/>
    <col min="7633" max="7633" width="42" style="10" customWidth="1"/>
    <col min="7634" max="7634" width="12.140625" style="10" customWidth="1"/>
    <col min="7635" max="7635" width="11.140625" style="10" customWidth="1"/>
    <col min="7636" max="7636" width="12.28515625" style="10" customWidth="1"/>
    <col min="7637" max="7878" width="9.140625" style="10" customWidth="1"/>
    <col min="7879" max="7879" width="4" style="10" customWidth="1"/>
    <col min="7880" max="7888" width="52.140625" style="10"/>
    <col min="7889" max="7889" width="42" style="10" customWidth="1"/>
    <col min="7890" max="7890" width="12.140625" style="10" customWidth="1"/>
    <col min="7891" max="7891" width="11.140625" style="10" customWidth="1"/>
    <col min="7892" max="7892" width="12.28515625" style="10" customWidth="1"/>
    <col min="7893" max="8134" width="9.140625" style="10" customWidth="1"/>
    <col min="8135" max="8135" width="4" style="10" customWidth="1"/>
    <col min="8136" max="8144" width="52.140625" style="10"/>
    <col min="8145" max="8145" width="42" style="10" customWidth="1"/>
    <col min="8146" max="8146" width="12.140625" style="10" customWidth="1"/>
    <col min="8147" max="8147" width="11.140625" style="10" customWidth="1"/>
    <col min="8148" max="8148" width="12.28515625" style="10" customWidth="1"/>
    <col min="8149" max="8390" width="9.140625" style="10" customWidth="1"/>
    <col min="8391" max="8391" width="4" style="10" customWidth="1"/>
    <col min="8392" max="8400" width="52.140625" style="10"/>
    <col min="8401" max="8401" width="42" style="10" customWidth="1"/>
    <col min="8402" max="8402" width="12.140625" style="10" customWidth="1"/>
    <col min="8403" max="8403" width="11.140625" style="10" customWidth="1"/>
    <col min="8404" max="8404" width="12.28515625" style="10" customWidth="1"/>
    <col min="8405" max="8646" width="9.140625" style="10" customWidth="1"/>
    <col min="8647" max="8647" width="4" style="10" customWidth="1"/>
    <col min="8648" max="8656" width="52.140625" style="10"/>
    <col min="8657" max="8657" width="42" style="10" customWidth="1"/>
    <col min="8658" max="8658" width="12.140625" style="10" customWidth="1"/>
    <col min="8659" max="8659" width="11.140625" style="10" customWidth="1"/>
    <col min="8660" max="8660" width="12.28515625" style="10" customWidth="1"/>
    <col min="8661" max="8902" width="9.140625" style="10" customWidth="1"/>
    <col min="8903" max="8903" width="4" style="10" customWidth="1"/>
    <col min="8904" max="8912" width="52.140625" style="10"/>
    <col min="8913" max="8913" width="42" style="10" customWidth="1"/>
    <col min="8914" max="8914" width="12.140625" style="10" customWidth="1"/>
    <col min="8915" max="8915" width="11.140625" style="10" customWidth="1"/>
    <col min="8916" max="8916" width="12.28515625" style="10" customWidth="1"/>
    <col min="8917" max="9158" width="9.140625" style="10" customWidth="1"/>
    <col min="9159" max="9159" width="4" style="10" customWidth="1"/>
    <col min="9160" max="9168" width="52.140625" style="10"/>
    <col min="9169" max="9169" width="42" style="10" customWidth="1"/>
    <col min="9170" max="9170" width="12.140625" style="10" customWidth="1"/>
    <col min="9171" max="9171" width="11.140625" style="10" customWidth="1"/>
    <col min="9172" max="9172" width="12.28515625" style="10" customWidth="1"/>
    <col min="9173" max="9414" width="9.140625" style="10" customWidth="1"/>
    <col min="9415" max="9415" width="4" style="10" customWidth="1"/>
    <col min="9416" max="9424" width="52.140625" style="10"/>
    <col min="9425" max="9425" width="42" style="10" customWidth="1"/>
    <col min="9426" max="9426" width="12.140625" style="10" customWidth="1"/>
    <col min="9427" max="9427" width="11.140625" style="10" customWidth="1"/>
    <col min="9428" max="9428" width="12.28515625" style="10" customWidth="1"/>
    <col min="9429" max="9670" width="9.140625" style="10" customWidth="1"/>
    <col min="9671" max="9671" width="4" style="10" customWidth="1"/>
    <col min="9672" max="9680" width="52.140625" style="10"/>
    <col min="9681" max="9681" width="42" style="10" customWidth="1"/>
    <col min="9682" max="9682" width="12.140625" style="10" customWidth="1"/>
    <col min="9683" max="9683" width="11.140625" style="10" customWidth="1"/>
    <col min="9684" max="9684" width="12.28515625" style="10" customWidth="1"/>
    <col min="9685" max="9926" width="9.140625" style="10" customWidth="1"/>
    <col min="9927" max="9927" width="4" style="10" customWidth="1"/>
    <col min="9928" max="9936" width="52.140625" style="10"/>
    <col min="9937" max="9937" width="42" style="10" customWidth="1"/>
    <col min="9938" max="9938" width="12.140625" style="10" customWidth="1"/>
    <col min="9939" max="9939" width="11.140625" style="10" customWidth="1"/>
    <col min="9940" max="9940" width="12.28515625" style="10" customWidth="1"/>
    <col min="9941" max="10182" width="9.140625" style="10" customWidth="1"/>
    <col min="10183" max="10183" width="4" style="10" customWidth="1"/>
    <col min="10184" max="10192" width="52.140625" style="10"/>
    <col min="10193" max="10193" width="42" style="10" customWidth="1"/>
    <col min="10194" max="10194" width="12.140625" style="10" customWidth="1"/>
    <col min="10195" max="10195" width="11.140625" style="10" customWidth="1"/>
    <col min="10196" max="10196" width="12.28515625" style="10" customWidth="1"/>
    <col min="10197" max="10438" width="9.140625" style="10" customWidth="1"/>
    <col min="10439" max="10439" width="4" style="10" customWidth="1"/>
    <col min="10440" max="10448" width="52.140625" style="10"/>
    <col min="10449" max="10449" width="42" style="10" customWidth="1"/>
    <col min="10450" max="10450" width="12.140625" style="10" customWidth="1"/>
    <col min="10451" max="10451" width="11.140625" style="10" customWidth="1"/>
    <col min="10452" max="10452" width="12.28515625" style="10" customWidth="1"/>
    <col min="10453" max="10694" width="9.140625" style="10" customWidth="1"/>
    <col min="10695" max="10695" width="4" style="10" customWidth="1"/>
    <col min="10696" max="10704" width="52.140625" style="10"/>
    <col min="10705" max="10705" width="42" style="10" customWidth="1"/>
    <col min="10706" max="10706" width="12.140625" style="10" customWidth="1"/>
    <col min="10707" max="10707" width="11.140625" style="10" customWidth="1"/>
    <col min="10708" max="10708" width="12.28515625" style="10" customWidth="1"/>
    <col min="10709" max="10950" width="9.140625" style="10" customWidth="1"/>
    <col min="10951" max="10951" width="4" style="10" customWidth="1"/>
    <col min="10952" max="10960" width="52.140625" style="10"/>
    <col min="10961" max="10961" width="42" style="10" customWidth="1"/>
    <col min="10962" max="10962" width="12.140625" style="10" customWidth="1"/>
    <col min="10963" max="10963" width="11.140625" style="10" customWidth="1"/>
    <col min="10964" max="10964" width="12.28515625" style="10" customWidth="1"/>
    <col min="10965" max="11206" width="9.140625" style="10" customWidth="1"/>
    <col min="11207" max="11207" width="4" style="10" customWidth="1"/>
    <col min="11208" max="11216" width="52.140625" style="10"/>
    <col min="11217" max="11217" width="42" style="10" customWidth="1"/>
    <col min="11218" max="11218" width="12.140625" style="10" customWidth="1"/>
    <col min="11219" max="11219" width="11.140625" style="10" customWidth="1"/>
    <col min="11220" max="11220" width="12.28515625" style="10" customWidth="1"/>
    <col min="11221" max="11462" width="9.140625" style="10" customWidth="1"/>
    <col min="11463" max="11463" width="4" style="10" customWidth="1"/>
    <col min="11464" max="11472" width="52.140625" style="10"/>
    <col min="11473" max="11473" width="42" style="10" customWidth="1"/>
    <col min="11474" max="11474" width="12.140625" style="10" customWidth="1"/>
    <col min="11475" max="11475" width="11.140625" style="10" customWidth="1"/>
    <col min="11476" max="11476" width="12.28515625" style="10" customWidth="1"/>
    <col min="11477" max="11718" width="9.140625" style="10" customWidth="1"/>
    <col min="11719" max="11719" width="4" style="10" customWidth="1"/>
    <col min="11720" max="11728" width="52.140625" style="10"/>
    <col min="11729" max="11729" width="42" style="10" customWidth="1"/>
    <col min="11730" max="11730" width="12.140625" style="10" customWidth="1"/>
    <col min="11731" max="11731" width="11.140625" style="10" customWidth="1"/>
    <col min="11732" max="11732" width="12.28515625" style="10" customWidth="1"/>
    <col min="11733" max="11974" width="9.140625" style="10" customWidth="1"/>
    <col min="11975" max="11975" width="4" style="10" customWidth="1"/>
    <col min="11976" max="11984" width="52.140625" style="10"/>
    <col min="11985" max="11985" width="42" style="10" customWidth="1"/>
    <col min="11986" max="11986" width="12.140625" style="10" customWidth="1"/>
    <col min="11987" max="11987" width="11.140625" style="10" customWidth="1"/>
    <col min="11988" max="11988" width="12.28515625" style="10" customWidth="1"/>
    <col min="11989" max="12230" width="9.140625" style="10" customWidth="1"/>
    <col min="12231" max="12231" width="4" style="10" customWidth="1"/>
    <col min="12232" max="12240" width="52.140625" style="10"/>
    <col min="12241" max="12241" width="42" style="10" customWidth="1"/>
    <col min="12242" max="12242" width="12.140625" style="10" customWidth="1"/>
    <col min="12243" max="12243" width="11.140625" style="10" customWidth="1"/>
    <col min="12244" max="12244" width="12.28515625" style="10" customWidth="1"/>
    <col min="12245" max="12486" width="9.140625" style="10" customWidth="1"/>
    <col min="12487" max="12487" width="4" style="10" customWidth="1"/>
    <col min="12488" max="12496" width="52.140625" style="10"/>
    <col min="12497" max="12497" width="42" style="10" customWidth="1"/>
    <col min="12498" max="12498" width="12.140625" style="10" customWidth="1"/>
    <col min="12499" max="12499" width="11.140625" style="10" customWidth="1"/>
    <col min="12500" max="12500" width="12.28515625" style="10" customWidth="1"/>
    <col min="12501" max="12742" width="9.140625" style="10" customWidth="1"/>
    <col min="12743" max="12743" width="4" style="10" customWidth="1"/>
    <col min="12744" max="12752" width="52.140625" style="10"/>
    <col min="12753" max="12753" width="42" style="10" customWidth="1"/>
    <col min="12754" max="12754" width="12.140625" style="10" customWidth="1"/>
    <col min="12755" max="12755" width="11.140625" style="10" customWidth="1"/>
    <col min="12756" max="12756" width="12.28515625" style="10" customWidth="1"/>
    <col min="12757" max="12998" width="9.140625" style="10" customWidth="1"/>
    <col min="12999" max="12999" width="4" style="10" customWidth="1"/>
    <col min="13000" max="13008" width="52.140625" style="10"/>
    <col min="13009" max="13009" width="42" style="10" customWidth="1"/>
    <col min="13010" max="13010" width="12.140625" style="10" customWidth="1"/>
    <col min="13011" max="13011" width="11.140625" style="10" customWidth="1"/>
    <col min="13012" max="13012" width="12.28515625" style="10" customWidth="1"/>
    <col min="13013" max="13254" width="9.140625" style="10" customWidth="1"/>
    <col min="13255" max="13255" width="4" style="10" customWidth="1"/>
    <col min="13256" max="13264" width="52.140625" style="10"/>
    <col min="13265" max="13265" width="42" style="10" customWidth="1"/>
    <col min="13266" max="13266" width="12.140625" style="10" customWidth="1"/>
    <col min="13267" max="13267" width="11.140625" style="10" customWidth="1"/>
    <col min="13268" max="13268" width="12.28515625" style="10" customWidth="1"/>
    <col min="13269" max="13510" width="9.140625" style="10" customWidth="1"/>
    <col min="13511" max="13511" width="4" style="10" customWidth="1"/>
    <col min="13512" max="13520" width="52.140625" style="10"/>
    <col min="13521" max="13521" width="42" style="10" customWidth="1"/>
    <col min="13522" max="13522" width="12.140625" style="10" customWidth="1"/>
    <col min="13523" max="13523" width="11.140625" style="10" customWidth="1"/>
    <col min="13524" max="13524" width="12.28515625" style="10" customWidth="1"/>
    <col min="13525" max="13766" width="9.140625" style="10" customWidth="1"/>
    <col min="13767" max="13767" width="4" style="10" customWidth="1"/>
    <col min="13768" max="13776" width="52.140625" style="10"/>
    <col min="13777" max="13777" width="42" style="10" customWidth="1"/>
    <col min="13778" max="13778" width="12.140625" style="10" customWidth="1"/>
    <col min="13779" max="13779" width="11.140625" style="10" customWidth="1"/>
    <col min="13780" max="13780" width="12.28515625" style="10" customWidth="1"/>
    <col min="13781" max="14022" width="9.140625" style="10" customWidth="1"/>
    <col min="14023" max="14023" width="4" style="10" customWidth="1"/>
    <col min="14024" max="14032" width="52.140625" style="10"/>
    <col min="14033" max="14033" width="42" style="10" customWidth="1"/>
    <col min="14034" max="14034" width="12.140625" style="10" customWidth="1"/>
    <col min="14035" max="14035" width="11.140625" style="10" customWidth="1"/>
    <col min="14036" max="14036" width="12.28515625" style="10" customWidth="1"/>
    <col min="14037" max="14278" width="9.140625" style="10" customWidth="1"/>
    <col min="14279" max="14279" width="4" style="10" customWidth="1"/>
    <col min="14280" max="14288" width="52.140625" style="10"/>
    <col min="14289" max="14289" width="42" style="10" customWidth="1"/>
    <col min="14290" max="14290" width="12.140625" style="10" customWidth="1"/>
    <col min="14291" max="14291" width="11.140625" style="10" customWidth="1"/>
    <col min="14292" max="14292" width="12.28515625" style="10" customWidth="1"/>
    <col min="14293" max="14534" width="9.140625" style="10" customWidth="1"/>
    <col min="14535" max="14535" width="4" style="10" customWidth="1"/>
    <col min="14536" max="14544" width="52.140625" style="10"/>
    <col min="14545" max="14545" width="42" style="10" customWidth="1"/>
    <col min="14546" max="14546" width="12.140625" style="10" customWidth="1"/>
    <col min="14547" max="14547" width="11.140625" style="10" customWidth="1"/>
    <col min="14548" max="14548" width="12.28515625" style="10" customWidth="1"/>
    <col min="14549" max="14790" width="9.140625" style="10" customWidth="1"/>
    <col min="14791" max="14791" width="4" style="10" customWidth="1"/>
    <col min="14792" max="14800" width="52.140625" style="10"/>
    <col min="14801" max="14801" width="42" style="10" customWidth="1"/>
    <col min="14802" max="14802" width="12.140625" style="10" customWidth="1"/>
    <col min="14803" max="14803" width="11.140625" style="10" customWidth="1"/>
    <col min="14804" max="14804" width="12.28515625" style="10" customWidth="1"/>
    <col min="14805" max="15046" width="9.140625" style="10" customWidth="1"/>
    <col min="15047" max="15047" width="4" style="10" customWidth="1"/>
    <col min="15048" max="15056" width="52.140625" style="10"/>
    <col min="15057" max="15057" width="42" style="10" customWidth="1"/>
    <col min="15058" max="15058" width="12.140625" style="10" customWidth="1"/>
    <col min="15059" max="15059" width="11.140625" style="10" customWidth="1"/>
    <col min="15060" max="15060" width="12.28515625" style="10" customWidth="1"/>
    <col min="15061" max="15302" width="9.140625" style="10" customWidth="1"/>
    <col min="15303" max="15303" width="4" style="10" customWidth="1"/>
    <col min="15304" max="15312" width="52.140625" style="10"/>
    <col min="15313" max="15313" width="42" style="10" customWidth="1"/>
    <col min="15314" max="15314" width="12.140625" style="10" customWidth="1"/>
    <col min="15315" max="15315" width="11.140625" style="10" customWidth="1"/>
    <col min="15316" max="15316" width="12.28515625" style="10" customWidth="1"/>
    <col min="15317" max="15558" width="9.140625" style="10" customWidth="1"/>
    <col min="15559" max="15559" width="4" style="10" customWidth="1"/>
    <col min="15560" max="15568" width="52.140625" style="10"/>
    <col min="15569" max="15569" width="42" style="10" customWidth="1"/>
    <col min="15570" max="15570" width="12.140625" style="10" customWidth="1"/>
    <col min="15571" max="15571" width="11.140625" style="10" customWidth="1"/>
    <col min="15572" max="15572" width="12.28515625" style="10" customWidth="1"/>
    <col min="15573" max="15814" width="9.140625" style="10" customWidth="1"/>
    <col min="15815" max="15815" width="4" style="10" customWidth="1"/>
    <col min="15816" max="15824" width="52.140625" style="10"/>
    <col min="15825" max="15825" width="42" style="10" customWidth="1"/>
    <col min="15826" max="15826" width="12.140625" style="10" customWidth="1"/>
    <col min="15827" max="15827" width="11.140625" style="10" customWidth="1"/>
    <col min="15828" max="15828" width="12.28515625" style="10" customWidth="1"/>
    <col min="15829" max="16070" width="9.140625" style="10" customWidth="1"/>
    <col min="16071" max="16071" width="4" style="10" customWidth="1"/>
    <col min="16072" max="16080" width="52.140625" style="10"/>
    <col min="16081" max="16081" width="42" style="10" customWidth="1"/>
    <col min="16082" max="16082" width="12.140625" style="10" customWidth="1"/>
    <col min="16083" max="16083" width="11.140625" style="10" customWidth="1"/>
    <col min="16084" max="16084" width="12.28515625" style="10" customWidth="1"/>
    <col min="16085" max="16326" width="9.140625" style="10" customWidth="1"/>
    <col min="16327" max="16327" width="4" style="10" customWidth="1"/>
    <col min="16328" max="16384" width="52.140625" style="10"/>
  </cols>
  <sheetData>
    <row r="1" spans="2:8" s="8" customFormat="1" ht="26.25" customHeight="1" x14ac:dyDescent="0.25">
      <c r="B1" s="41"/>
      <c r="C1" s="6"/>
      <c r="D1" s="7"/>
      <c r="E1" s="7"/>
      <c r="F1" s="15"/>
      <c r="H1" s="19" t="s">
        <v>117</v>
      </c>
    </row>
    <row r="2" spans="2:8" s="9" customFormat="1" ht="52.5" customHeight="1" x14ac:dyDescent="0.25">
      <c r="B2" s="118" t="s">
        <v>132</v>
      </c>
      <c r="C2" s="118"/>
      <c r="D2" s="118"/>
      <c r="E2" s="118"/>
      <c r="F2" s="118"/>
      <c r="G2" s="118"/>
      <c r="H2" s="118"/>
    </row>
    <row r="3" spans="2:8" s="2" customFormat="1" ht="75" x14ac:dyDescent="0.25">
      <c r="B3" s="101"/>
      <c r="C3" s="51" t="s">
        <v>123</v>
      </c>
      <c r="D3" s="84" t="s">
        <v>0</v>
      </c>
      <c r="E3" s="52" t="s">
        <v>124</v>
      </c>
      <c r="F3" s="51" t="s">
        <v>125</v>
      </c>
      <c r="G3" s="51" t="s">
        <v>126</v>
      </c>
      <c r="H3" s="51" t="s">
        <v>127</v>
      </c>
    </row>
    <row r="4" spans="2:8" s="16" customFormat="1" ht="39.75" customHeight="1" x14ac:dyDescent="0.25">
      <c r="B4" s="102" t="s">
        <v>134</v>
      </c>
      <c r="C4" s="103" t="s">
        <v>36</v>
      </c>
      <c r="D4" s="85">
        <f>SUM(D5:D12)</f>
        <v>33</v>
      </c>
      <c r="E4" s="85"/>
      <c r="F4" s="88"/>
      <c r="G4" s="88">
        <f>SUM(G5:G12)</f>
        <v>21600</v>
      </c>
      <c r="H4" s="88">
        <f>SUM(H5:H12)</f>
        <v>259200</v>
      </c>
    </row>
    <row r="5" spans="2:8" s="9" customFormat="1" x14ac:dyDescent="0.25">
      <c r="B5" s="54"/>
      <c r="C5" s="104" t="s">
        <v>37</v>
      </c>
      <c r="D5" s="95">
        <v>1</v>
      </c>
      <c r="E5" s="96">
        <v>1.8</v>
      </c>
      <c r="F5" s="90">
        <v>1800</v>
      </c>
      <c r="G5" s="90">
        <f t="shared" ref="G5:G12" si="0">F5*D5</f>
        <v>1800</v>
      </c>
      <c r="H5" s="90">
        <f>G5*12</f>
        <v>21600</v>
      </c>
    </row>
    <row r="6" spans="2:8" s="9" customFormat="1" x14ac:dyDescent="0.25">
      <c r="B6" s="54"/>
      <c r="C6" s="105" t="s">
        <v>2</v>
      </c>
      <c r="D6" s="95">
        <v>1</v>
      </c>
      <c r="E6" s="96">
        <v>1.3</v>
      </c>
      <c r="F6" s="90">
        <v>1300</v>
      </c>
      <c r="G6" s="90">
        <f t="shared" si="0"/>
        <v>1300</v>
      </c>
      <c r="H6" s="90">
        <f t="shared" ref="H6:H12" si="1">G6*12</f>
        <v>15600</v>
      </c>
    </row>
    <row r="7" spans="2:8" s="9" customFormat="1" x14ac:dyDescent="0.25">
      <c r="B7" s="54"/>
      <c r="C7" s="104" t="s">
        <v>38</v>
      </c>
      <c r="D7" s="95">
        <v>1</v>
      </c>
      <c r="E7" s="96">
        <v>0.7</v>
      </c>
      <c r="F7" s="90">
        <v>700</v>
      </c>
      <c r="G7" s="90">
        <f t="shared" si="0"/>
        <v>700</v>
      </c>
      <c r="H7" s="90">
        <f t="shared" si="1"/>
        <v>8400</v>
      </c>
    </row>
    <row r="8" spans="2:8" s="9" customFormat="1" x14ac:dyDescent="0.25">
      <c r="B8" s="54"/>
      <c r="C8" s="105" t="s">
        <v>9</v>
      </c>
      <c r="D8" s="95">
        <v>1</v>
      </c>
      <c r="E8" s="96">
        <v>0.8</v>
      </c>
      <c r="F8" s="90">
        <v>800</v>
      </c>
      <c r="G8" s="90">
        <f t="shared" si="0"/>
        <v>800</v>
      </c>
      <c r="H8" s="90">
        <f t="shared" si="1"/>
        <v>9600</v>
      </c>
    </row>
    <row r="9" spans="2:8" s="9" customFormat="1" x14ac:dyDescent="0.25">
      <c r="B9" s="54"/>
      <c r="C9" s="104" t="s">
        <v>10</v>
      </c>
      <c r="D9" s="95">
        <v>1</v>
      </c>
      <c r="E9" s="96">
        <v>0.9</v>
      </c>
      <c r="F9" s="90">
        <v>900</v>
      </c>
      <c r="G9" s="90">
        <f t="shared" si="0"/>
        <v>900</v>
      </c>
      <c r="H9" s="90">
        <f t="shared" si="1"/>
        <v>10800</v>
      </c>
    </row>
    <row r="10" spans="2:8" s="9" customFormat="1" x14ac:dyDescent="0.25">
      <c r="B10" s="54"/>
      <c r="C10" s="105" t="s">
        <v>3</v>
      </c>
      <c r="D10" s="95">
        <v>6</v>
      </c>
      <c r="E10" s="96">
        <v>0.7</v>
      </c>
      <c r="F10" s="90">
        <v>700</v>
      </c>
      <c r="G10" s="90">
        <f t="shared" si="0"/>
        <v>4200</v>
      </c>
      <c r="H10" s="90">
        <f t="shared" si="1"/>
        <v>50400</v>
      </c>
    </row>
    <row r="11" spans="2:8" s="9" customFormat="1" x14ac:dyDescent="0.25">
      <c r="B11" s="54"/>
      <c r="C11" s="105" t="s">
        <v>6</v>
      </c>
      <c r="D11" s="95">
        <v>9</v>
      </c>
      <c r="E11" s="96">
        <v>0.6</v>
      </c>
      <c r="F11" s="90">
        <v>600</v>
      </c>
      <c r="G11" s="90">
        <f t="shared" si="0"/>
        <v>5400</v>
      </c>
      <c r="H11" s="90">
        <f t="shared" si="1"/>
        <v>64800</v>
      </c>
    </row>
    <row r="12" spans="2:8" s="9" customFormat="1" x14ac:dyDescent="0.25">
      <c r="B12" s="54"/>
      <c r="C12" s="105" t="s">
        <v>7</v>
      </c>
      <c r="D12" s="95">
        <v>13</v>
      </c>
      <c r="E12" s="96">
        <v>0.5</v>
      </c>
      <c r="F12" s="90">
        <v>500</v>
      </c>
      <c r="G12" s="90">
        <f t="shared" si="0"/>
        <v>6500</v>
      </c>
      <c r="H12" s="90">
        <f t="shared" si="1"/>
        <v>78000</v>
      </c>
    </row>
    <row r="13" spans="2:8" ht="30" x14ac:dyDescent="0.25">
      <c r="B13" s="63">
        <v>1</v>
      </c>
      <c r="C13" s="106" t="s">
        <v>39</v>
      </c>
      <c r="D13" s="107">
        <f>SUM(D14:D18)</f>
        <v>8</v>
      </c>
      <c r="E13" s="107"/>
      <c r="F13" s="108"/>
      <c r="G13" s="108">
        <f>SUM(G14:G18)</f>
        <v>4900</v>
      </c>
      <c r="H13" s="108">
        <f>SUM(H14:H18)</f>
        <v>58800</v>
      </c>
    </row>
    <row r="14" spans="2:8" s="9" customFormat="1" x14ac:dyDescent="0.25">
      <c r="B14" s="54"/>
      <c r="C14" s="105" t="s">
        <v>40</v>
      </c>
      <c r="D14" s="95">
        <v>1</v>
      </c>
      <c r="E14" s="96">
        <v>1</v>
      </c>
      <c r="F14" s="90">
        <v>1000</v>
      </c>
      <c r="G14" s="90">
        <f t="shared" ref="G14:G18" si="2">D14*F14</f>
        <v>1000</v>
      </c>
      <c r="H14" s="90">
        <f t="shared" ref="H14:H18" si="3">G14*12</f>
        <v>12000</v>
      </c>
    </row>
    <row r="15" spans="2:8" s="9" customFormat="1" x14ac:dyDescent="0.25">
      <c r="B15" s="54"/>
      <c r="C15" s="105" t="s">
        <v>3</v>
      </c>
      <c r="D15" s="95">
        <v>1</v>
      </c>
      <c r="E15" s="96">
        <v>0.65</v>
      </c>
      <c r="F15" s="90">
        <v>650</v>
      </c>
      <c r="G15" s="90">
        <f t="shared" si="2"/>
        <v>650</v>
      </c>
      <c r="H15" s="90">
        <f t="shared" si="3"/>
        <v>7800</v>
      </c>
    </row>
    <row r="16" spans="2:8" s="9" customFormat="1" x14ac:dyDescent="0.25">
      <c r="B16" s="54"/>
      <c r="C16" s="105" t="s">
        <v>41</v>
      </c>
      <c r="D16" s="95">
        <v>3</v>
      </c>
      <c r="E16" s="96">
        <v>0.55000000000000004</v>
      </c>
      <c r="F16" s="90">
        <v>550</v>
      </c>
      <c r="G16" s="90">
        <f t="shared" si="2"/>
        <v>1650</v>
      </c>
      <c r="H16" s="90">
        <f t="shared" si="3"/>
        <v>19800</v>
      </c>
    </row>
    <row r="17" spans="2:8" s="9" customFormat="1" x14ac:dyDescent="0.25">
      <c r="B17" s="54"/>
      <c r="C17" s="105" t="s">
        <v>7</v>
      </c>
      <c r="D17" s="95">
        <v>2</v>
      </c>
      <c r="E17" s="96">
        <v>0.45</v>
      </c>
      <c r="F17" s="90">
        <v>450</v>
      </c>
      <c r="G17" s="90">
        <f t="shared" si="2"/>
        <v>900</v>
      </c>
      <c r="H17" s="90">
        <f t="shared" si="3"/>
        <v>10800</v>
      </c>
    </row>
    <row r="18" spans="2:8" s="9" customFormat="1" x14ac:dyDescent="0.25">
      <c r="B18" s="54"/>
      <c r="C18" s="105" t="s">
        <v>9</v>
      </c>
      <c r="D18" s="95">
        <v>1</v>
      </c>
      <c r="E18" s="96">
        <v>0.7</v>
      </c>
      <c r="F18" s="90">
        <v>700</v>
      </c>
      <c r="G18" s="90">
        <f t="shared" si="2"/>
        <v>700</v>
      </c>
      <c r="H18" s="90">
        <f t="shared" si="3"/>
        <v>8400</v>
      </c>
    </row>
    <row r="19" spans="2:8" ht="30" x14ac:dyDescent="0.25">
      <c r="B19" s="63">
        <v>2</v>
      </c>
      <c r="C19" s="106" t="s">
        <v>42</v>
      </c>
      <c r="D19" s="107">
        <f>SUM(D20:D24)</f>
        <v>13</v>
      </c>
      <c r="E19" s="107"/>
      <c r="F19" s="108"/>
      <c r="G19" s="108">
        <f>SUM(G20:G24)</f>
        <v>7550</v>
      </c>
      <c r="H19" s="108">
        <f>SUM(H20:H24)</f>
        <v>90600</v>
      </c>
    </row>
    <row r="20" spans="2:8" s="9" customFormat="1" x14ac:dyDescent="0.25">
      <c r="B20" s="54"/>
      <c r="C20" s="105" t="s">
        <v>40</v>
      </c>
      <c r="D20" s="95">
        <v>1</v>
      </c>
      <c r="E20" s="96">
        <v>1</v>
      </c>
      <c r="F20" s="90">
        <v>1000</v>
      </c>
      <c r="G20" s="90">
        <f t="shared" ref="G20:G24" si="4">D20*F20</f>
        <v>1000</v>
      </c>
      <c r="H20" s="90">
        <f t="shared" ref="H20:H24" si="5">G20*12</f>
        <v>12000</v>
      </c>
    </row>
    <row r="21" spans="2:8" s="9" customFormat="1" x14ac:dyDescent="0.25">
      <c r="B21" s="54"/>
      <c r="C21" s="105" t="s">
        <v>3</v>
      </c>
      <c r="D21" s="95">
        <v>2</v>
      </c>
      <c r="E21" s="96">
        <v>0.65</v>
      </c>
      <c r="F21" s="90">
        <v>650</v>
      </c>
      <c r="G21" s="90">
        <f t="shared" si="4"/>
        <v>1300</v>
      </c>
      <c r="H21" s="90">
        <f t="shared" si="5"/>
        <v>15600</v>
      </c>
    </row>
    <row r="22" spans="2:8" s="9" customFormat="1" x14ac:dyDescent="0.25">
      <c r="B22" s="54"/>
      <c r="C22" s="105" t="s">
        <v>4</v>
      </c>
      <c r="D22" s="95">
        <v>5</v>
      </c>
      <c r="E22" s="96">
        <v>0.55000000000000004</v>
      </c>
      <c r="F22" s="90">
        <v>550</v>
      </c>
      <c r="G22" s="90">
        <f t="shared" si="4"/>
        <v>2750</v>
      </c>
      <c r="H22" s="90">
        <f t="shared" si="5"/>
        <v>33000</v>
      </c>
    </row>
    <row r="23" spans="2:8" s="9" customFormat="1" x14ac:dyDescent="0.25">
      <c r="B23" s="54"/>
      <c r="C23" s="105" t="s">
        <v>7</v>
      </c>
      <c r="D23" s="95">
        <v>4</v>
      </c>
      <c r="E23" s="96">
        <v>0.45</v>
      </c>
      <c r="F23" s="90">
        <v>450</v>
      </c>
      <c r="G23" s="90">
        <f t="shared" si="4"/>
        <v>1800</v>
      </c>
      <c r="H23" s="90">
        <f t="shared" si="5"/>
        <v>21600</v>
      </c>
    </row>
    <row r="24" spans="2:8" s="9" customFormat="1" x14ac:dyDescent="0.25">
      <c r="B24" s="54"/>
      <c r="C24" s="105" t="s">
        <v>9</v>
      </c>
      <c r="D24" s="95">
        <v>1</v>
      </c>
      <c r="E24" s="96">
        <v>0.7</v>
      </c>
      <c r="F24" s="90">
        <v>700</v>
      </c>
      <c r="G24" s="90">
        <f t="shared" si="4"/>
        <v>700</v>
      </c>
      <c r="H24" s="90">
        <f t="shared" si="5"/>
        <v>8400</v>
      </c>
    </row>
    <row r="25" spans="2:8" ht="30" x14ac:dyDescent="0.25">
      <c r="B25" s="63">
        <v>3</v>
      </c>
      <c r="C25" s="106" t="s">
        <v>43</v>
      </c>
      <c r="D25" s="107">
        <f>SUM(D26:D30)</f>
        <v>9</v>
      </c>
      <c r="E25" s="107"/>
      <c r="F25" s="108"/>
      <c r="G25" s="108">
        <f>SUM(G26:G30)</f>
        <v>5550</v>
      </c>
      <c r="H25" s="108">
        <f>SUM(H26:H30)</f>
        <v>66600</v>
      </c>
    </row>
    <row r="26" spans="2:8" s="9" customFormat="1" x14ac:dyDescent="0.25">
      <c r="B26" s="54"/>
      <c r="C26" s="105" t="s">
        <v>40</v>
      </c>
      <c r="D26" s="95">
        <v>1</v>
      </c>
      <c r="E26" s="96">
        <v>1</v>
      </c>
      <c r="F26" s="90">
        <v>1000</v>
      </c>
      <c r="G26" s="90">
        <f t="shared" ref="G26:G30" si="6">D26*F26</f>
        <v>1000</v>
      </c>
      <c r="H26" s="90">
        <f t="shared" ref="H26:H30" si="7">G26*12</f>
        <v>12000</v>
      </c>
    </row>
    <row r="27" spans="2:8" s="9" customFormat="1" x14ac:dyDescent="0.25">
      <c r="B27" s="54"/>
      <c r="C27" s="105" t="s">
        <v>3</v>
      </c>
      <c r="D27" s="95">
        <v>2</v>
      </c>
      <c r="E27" s="96">
        <v>0.65</v>
      </c>
      <c r="F27" s="90">
        <v>650</v>
      </c>
      <c r="G27" s="90">
        <f t="shared" si="6"/>
        <v>1300</v>
      </c>
      <c r="H27" s="90">
        <f t="shared" si="7"/>
        <v>15600</v>
      </c>
    </row>
    <row r="28" spans="2:8" s="9" customFormat="1" x14ac:dyDescent="0.25">
      <c r="B28" s="54"/>
      <c r="C28" s="105" t="s">
        <v>4</v>
      </c>
      <c r="D28" s="95">
        <v>3</v>
      </c>
      <c r="E28" s="96">
        <v>0.55000000000000004</v>
      </c>
      <c r="F28" s="90">
        <v>550</v>
      </c>
      <c r="G28" s="90">
        <f t="shared" si="6"/>
        <v>1650</v>
      </c>
      <c r="H28" s="90">
        <f t="shared" si="7"/>
        <v>19800</v>
      </c>
    </row>
    <row r="29" spans="2:8" s="9" customFormat="1" x14ac:dyDescent="0.25">
      <c r="B29" s="54"/>
      <c r="C29" s="105" t="s">
        <v>7</v>
      </c>
      <c r="D29" s="95">
        <v>2</v>
      </c>
      <c r="E29" s="96">
        <v>0.45</v>
      </c>
      <c r="F29" s="90">
        <v>450</v>
      </c>
      <c r="G29" s="90">
        <f t="shared" si="6"/>
        <v>900</v>
      </c>
      <c r="H29" s="90">
        <f t="shared" si="7"/>
        <v>10800</v>
      </c>
    </row>
    <row r="30" spans="2:8" s="9" customFormat="1" x14ac:dyDescent="0.25">
      <c r="B30" s="54"/>
      <c r="C30" s="105" t="s">
        <v>9</v>
      </c>
      <c r="D30" s="95">
        <v>1</v>
      </c>
      <c r="E30" s="96">
        <v>0.7</v>
      </c>
      <c r="F30" s="90">
        <v>700</v>
      </c>
      <c r="G30" s="90">
        <f t="shared" si="6"/>
        <v>700</v>
      </c>
      <c r="H30" s="90">
        <f t="shared" si="7"/>
        <v>8400</v>
      </c>
    </row>
    <row r="31" spans="2:8" ht="30" x14ac:dyDescent="0.25">
      <c r="B31" s="63">
        <v>4</v>
      </c>
      <c r="C31" s="106" t="s">
        <v>44</v>
      </c>
      <c r="D31" s="107">
        <f>SUM(D32:D36)</f>
        <v>8</v>
      </c>
      <c r="E31" s="107"/>
      <c r="F31" s="108"/>
      <c r="G31" s="108">
        <f>SUM(G32:G36)</f>
        <v>4900</v>
      </c>
      <c r="H31" s="108">
        <f>SUM(H32:H36)</f>
        <v>58800</v>
      </c>
    </row>
    <row r="32" spans="2:8" s="9" customFormat="1" x14ac:dyDescent="0.25">
      <c r="B32" s="54"/>
      <c r="C32" s="105" t="s">
        <v>40</v>
      </c>
      <c r="D32" s="95">
        <v>1</v>
      </c>
      <c r="E32" s="96">
        <v>1</v>
      </c>
      <c r="F32" s="90">
        <v>1000</v>
      </c>
      <c r="G32" s="90">
        <f t="shared" ref="G32:G36" si="8">D32*F32</f>
        <v>1000</v>
      </c>
      <c r="H32" s="90">
        <f t="shared" ref="H32:H36" si="9">G32*12</f>
        <v>12000</v>
      </c>
    </row>
    <row r="33" spans="2:8" s="9" customFormat="1" x14ac:dyDescent="0.25">
      <c r="B33" s="54"/>
      <c r="C33" s="105" t="s">
        <v>3</v>
      </c>
      <c r="D33" s="95">
        <v>1</v>
      </c>
      <c r="E33" s="96">
        <v>0.65</v>
      </c>
      <c r="F33" s="90">
        <v>650</v>
      </c>
      <c r="G33" s="90">
        <f t="shared" si="8"/>
        <v>650</v>
      </c>
      <c r="H33" s="90">
        <f t="shared" si="9"/>
        <v>7800</v>
      </c>
    </row>
    <row r="34" spans="2:8" s="9" customFormat="1" x14ac:dyDescent="0.25">
      <c r="B34" s="54"/>
      <c r="C34" s="105" t="s">
        <v>4</v>
      </c>
      <c r="D34" s="95">
        <v>3</v>
      </c>
      <c r="E34" s="96">
        <v>0.55000000000000004</v>
      </c>
      <c r="F34" s="90">
        <v>550</v>
      </c>
      <c r="G34" s="90">
        <f t="shared" si="8"/>
        <v>1650</v>
      </c>
      <c r="H34" s="90">
        <f t="shared" si="9"/>
        <v>19800</v>
      </c>
    </row>
    <row r="35" spans="2:8" s="9" customFormat="1" x14ac:dyDescent="0.25">
      <c r="B35" s="54"/>
      <c r="C35" s="105" t="s">
        <v>7</v>
      </c>
      <c r="D35" s="95">
        <v>2</v>
      </c>
      <c r="E35" s="96">
        <v>0.45</v>
      </c>
      <c r="F35" s="90">
        <v>450</v>
      </c>
      <c r="G35" s="90">
        <f t="shared" si="8"/>
        <v>900</v>
      </c>
      <c r="H35" s="90">
        <f t="shared" si="9"/>
        <v>10800</v>
      </c>
    </row>
    <row r="36" spans="2:8" s="9" customFormat="1" x14ac:dyDescent="0.25">
      <c r="B36" s="54"/>
      <c r="C36" s="105" t="s">
        <v>9</v>
      </c>
      <c r="D36" s="95">
        <v>1</v>
      </c>
      <c r="E36" s="96">
        <v>0.7</v>
      </c>
      <c r="F36" s="90">
        <v>700</v>
      </c>
      <c r="G36" s="90">
        <f t="shared" si="8"/>
        <v>700</v>
      </c>
      <c r="H36" s="90">
        <f t="shared" si="9"/>
        <v>8400</v>
      </c>
    </row>
    <row r="37" spans="2:8" ht="30" x14ac:dyDescent="0.25">
      <c r="B37" s="63">
        <v>5</v>
      </c>
      <c r="C37" s="106" t="s">
        <v>45</v>
      </c>
      <c r="D37" s="107">
        <f>SUM(D38:D42)</f>
        <v>9</v>
      </c>
      <c r="E37" s="107"/>
      <c r="F37" s="108"/>
      <c r="G37" s="108">
        <f>SUM(G38:G42)</f>
        <v>5550</v>
      </c>
      <c r="H37" s="108">
        <f>SUM(H38:H42)</f>
        <v>66600</v>
      </c>
    </row>
    <row r="38" spans="2:8" s="9" customFormat="1" x14ac:dyDescent="0.25">
      <c r="B38" s="54"/>
      <c r="C38" s="105" t="s">
        <v>40</v>
      </c>
      <c r="D38" s="95">
        <v>1</v>
      </c>
      <c r="E38" s="96">
        <v>1</v>
      </c>
      <c r="F38" s="90">
        <v>1000</v>
      </c>
      <c r="G38" s="90">
        <f t="shared" ref="G38:G42" si="10">D38*F38</f>
        <v>1000</v>
      </c>
      <c r="H38" s="90">
        <f t="shared" ref="H38:H42" si="11">G38*12</f>
        <v>12000</v>
      </c>
    </row>
    <row r="39" spans="2:8" s="9" customFormat="1" x14ac:dyDescent="0.25">
      <c r="B39" s="54"/>
      <c r="C39" s="105" t="s">
        <v>3</v>
      </c>
      <c r="D39" s="95">
        <v>2</v>
      </c>
      <c r="E39" s="96">
        <v>0.65</v>
      </c>
      <c r="F39" s="90">
        <v>650</v>
      </c>
      <c r="G39" s="90">
        <f t="shared" si="10"/>
        <v>1300</v>
      </c>
      <c r="H39" s="90">
        <f t="shared" si="11"/>
        <v>15600</v>
      </c>
    </row>
    <row r="40" spans="2:8" s="9" customFormat="1" x14ac:dyDescent="0.25">
      <c r="B40" s="54"/>
      <c r="C40" s="105" t="s">
        <v>4</v>
      </c>
      <c r="D40" s="95">
        <v>3</v>
      </c>
      <c r="E40" s="96">
        <v>0.55000000000000004</v>
      </c>
      <c r="F40" s="90">
        <v>550</v>
      </c>
      <c r="G40" s="90">
        <f t="shared" si="10"/>
        <v>1650</v>
      </c>
      <c r="H40" s="90">
        <f t="shared" si="11"/>
        <v>19800</v>
      </c>
    </row>
    <row r="41" spans="2:8" s="9" customFormat="1" x14ac:dyDescent="0.25">
      <c r="B41" s="54"/>
      <c r="C41" s="105" t="s">
        <v>7</v>
      </c>
      <c r="D41" s="95">
        <v>2</v>
      </c>
      <c r="E41" s="96">
        <v>0.45</v>
      </c>
      <c r="F41" s="90">
        <v>450</v>
      </c>
      <c r="G41" s="90">
        <f t="shared" si="10"/>
        <v>900</v>
      </c>
      <c r="H41" s="90">
        <f t="shared" si="11"/>
        <v>10800</v>
      </c>
    </row>
    <row r="42" spans="2:8" s="9" customFormat="1" x14ac:dyDescent="0.25">
      <c r="B42" s="54"/>
      <c r="C42" s="105" t="s">
        <v>9</v>
      </c>
      <c r="D42" s="95">
        <v>1</v>
      </c>
      <c r="E42" s="96">
        <v>0.7</v>
      </c>
      <c r="F42" s="90">
        <v>700</v>
      </c>
      <c r="G42" s="90">
        <f t="shared" si="10"/>
        <v>700</v>
      </c>
      <c r="H42" s="90">
        <f t="shared" si="11"/>
        <v>8400</v>
      </c>
    </row>
    <row r="43" spans="2:8" ht="30" x14ac:dyDescent="0.25">
      <c r="B43" s="63">
        <v>6</v>
      </c>
      <c r="C43" s="106" t="s">
        <v>46</v>
      </c>
      <c r="D43" s="107">
        <f>SUM(D44:D48)</f>
        <v>10</v>
      </c>
      <c r="E43" s="107"/>
      <c r="F43" s="108"/>
      <c r="G43" s="108">
        <f>SUM(G44:G48)</f>
        <v>5900</v>
      </c>
      <c r="H43" s="108">
        <f>SUM(H44:H48)</f>
        <v>70800</v>
      </c>
    </row>
    <row r="44" spans="2:8" s="9" customFormat="1" x14ac:dyDescent="0.25">
      <c r="B44" s="54"/>
      <c r="C44" s="105" t="s">
        <v>40</v>
      </c>
      <c r="D44" s="95">
        <v>1</v>
      </c>
      <c r="E44" s="96">
        <v>1</v>
      </c>
      <c r="F44" s="90">
        <v>1000</v>
      </c>
      <c r="G44" s="90">
        <f t="shared" ref="G44:G48" si="12">D44*F44</f>
        <v>1000</v>
      </c>
      <c r="H44" s="90">
        <f t="shared" ref="H44:H48" si="13">G44*12</f>
        <v>12000</v>
      </c>
    </row>
    <row r="45" spans="2:8" s="9" customFormat="1" x14ac:dyDescent="0.25">
      <c r="B45" s="54"/>
      <c r="C45" s="105" t="s">
        <v>3</v>
      </c>
      <c r="D45" s="95">
        <v>1</v>
      </c>
      <c r="E45" s="96">
        <v>0.65</v>
      </c>
      <c r="F45" s="90">
        <v>650</v>
      </c>
      <c r="G45" s="90">
        <f t="shared" si="12"/>
        <v>650</v>
      </c>
      <c r="H45" s="90">
        <f t="shared" si="13"/>
        <v>7800</v>
      </c>
    </row>
    <row r="46" spans="2:8" s="9" customFormat="1" x14ac:dyDescent="0.25">
      <c r="B46" s="54"/>
      <c r="C46" s="105" t="s">
        <v>4</v>
      </c>
      <c r="D46" s="95">
        <v>4</v>
      </c>
      <c r="E46" s="96">
        <v>0.55000000000000004</v>
      </c>
      <c r="F46" s="90">
        <v>550</v>
      </c>
      <c r="G46" s="90">
        <f t="shared" si="12"/>
        <v>2200</v>
      </c>
      <c r="H46" s="90">
        <f t="shared" si="13"/>
        <v>26400</v>
      </c>
    </row>
    <row r="47" spans="2:8" s="9" customFormat="1" x14ac:dyDescent="0.25">
      <c r="B47" s="54"/>
      <c r="C47" s="105" t="s">
        <v>7</v>
      </c>
      <c r="D47" s="95">
        <v>3</v>
      </c>
      <c r="E47" s="96">
        <v>0.45</v>
      </c>
      <c r="F47" s="90">
        <v>450</v>
      </c>
      <c r="G47" s="90">
        <f t="shared" si="12"/>
        <v>1350</v>
      </c>
      <c r="H47" s="90">
        <f t="shared" si="13"/>
        <v>16200</v>
      </c>
    </row>
    <row r="48" spans="2:8" s="9" customFormat="1" x14ac:dyDescent="0.25">
      <c r="B48" s="54"/>
      <c r="C48" s="105" t="s">
        <v>9</v>
      </c>
      <c r="D48" s="95">
        <v>1</v>
      </c>
      <c r="E48" s="96">
        <v>0.7</v>
      </c>
      <c r="F48" s="90">
        <v>700</v>
      </c>
      <c r="G48" s="90">
        <f t="shared" si="12"/>
        <v>700</v>
      </c>
      <c r="H48" s="90">
        <f t="shared" si="13"/>
        <v>8400</v>
      </c>
    </row>
    <row r="49" spans="2:8" ht="30" x14ac:dyDescent="0.25">
      <c r="B49" s="63">
        <v>7</v>
      </c>
      <c r="C49" s="106" t="s">
        <v>47</v>
      </c>
      <c r="D49" s="107">
        <f>SUM(D50:D54)</f>
        <v>11</v>
      </c>
      <c r="E49" s="107"/>
      <c r="F49" s="108"/>
      <c r="G49" s="108">
        <f>SUM(G50:G54)</f>
        <v>6550</v>
      </c>
      <c r="H49" s="108">
        <f>SUM(H50:H54)</f>
        <v>78600</v>
      </c>
    </row>
    <row r="50" spans="2:8" s="9" customFormat="1" x14ac:dyDescent="0.25">
      <c r="B50" s="54"/>
      <c r="C50" s="105" t="s">
        <v>40</v>
      </c>
      <c r="D50" s="95">
        <v>1</v>
      </c>
      <c r="E50" s="96">
        <v>1</v>
      </c>
      <c r="F50" s="90">
        <v>1000</v>
      </c>
      <c r="G50" s="90">
        <f t="shared" ref="G50:G54" si="14">D50*F50</f>
        <v>1000</v>
      </c>
      <c r="H50" s="90">
        <f t="shared" ref="H50:H54" si="15">G50*12</f>
        <v>12000</v>
      </c>
    </row>
    <row r="51" spans="2:8" s="9" customFormat="1" x14ac:dyDescent="0.25">
      <c r="B51" s="54"/>
      <c r="C51" s="105" t="s">
        <v>3</v>
      </c>
      <c r="D51" s="95">
        <v>2</v>
      </c>
      <c r="E51" s="96">
        <v>0.65</v>
      </c>
      <c r="F51" s="90">
        <v>650</v>
      </c>
      <c r="G51" s="90">
        <f t="shared" si="14"/>
        <v>1300</v>
      </c>
      <c r="H51" s="90">
        <f t="shared" si="15"/>
        <v>15600</v>
      </c>
    </row>
    <row r="52" spans="2:8" s="9" customFormat="1" x14ac:dyDescent="0.25">
      <c r="B52" s="54"/>
      <c r="C52" s="105" t="s">
        <v>4</v>
      </c>
      <c r="D52" s="95">
        <v>4</v>
      </c>
      <c r="E52" s="96">
        <v>0.55000000000000004</v>
      </c>
      <c r="F52" s="90">
        <v>550</v>
      </c>
      <c r="G52" s="90">
        <f t="shared" si="14"/>
        <v>2200</v>
      </c>
      <c r="H52" s="90">
        <f t="shared" si="15"/>
        <v>26400</v>
      </c>
    </row>
    <row r="53" spans="2:8" s="9" customFormat="1" x14ac:dyDescent="0.25">
      <c r="B53" s="54"/>
      <c r="C53" s="105" t="s">
        <v>7</v>
      </c>
      <c r="D53" s="95">
        <v>3</v>
      </c>
      <c r="E53" s="96">
        <v>0.45</v>
      </c>
      <c r="F53" s="90">
        <v>450</v>
      </c>
      <c r="G53" s="90">
        <f t="shared" si="14"/>
        <v>1350</v>
      </c>
      <c r="H53" s="90">
        <f t="shared" si="15"/>
        <v>16200</v>
      </c>
    </row>
    <row r="54" spans="2:8" s="9" customFormat="1" x14ac:dyDescent="0.25">
      <c r="B54" s="54"/>
      <c r="C54" s="105" t="s">
        <v>9</v>
      </c>
      <c r="D54" s="95">
        <v>1</v>
      </c>
      <c r="E54" s="96">
        <v>0.7</v>
      </c>
      <c r="F54" s="90">
        <v>700</v>
      </c>
      <c r="G54" s="90">
        <f t="shared" si="14"/>
        <v>700</v>
      </c>
      <c r="H54" s="90">
        <f t="shared" si="15"/>
        <v>8400</v>
      </c>
    </row>
    <row r="55" spans="2:8" x14ac:dyDescent="0.25">
      <c r="B55" s="63">
        <v>8</v>
      </c>
      <c r="C55" s="106" t="s">
        <v>48</v>
      </c>
      <c r="D55" s="107">
        <f>SUM(D56:D60)</f>
        <v>8</v>
      </c>
      <c r="E55" s="107"/>
      <c r="F55" s="108"/>
      <c r="G55" s="108">
        <f>SUM(G56:G60)</f>
        <v>4800</v>
      </c>
      <c r="H55" s="108">
        <f>SUM(H56:H60)</f>
        <v>57600</v>
      </c>
    </row>
    <row r="56" spans="2:8" s="9" customFormat="1" x14ac:dyDescent="0.25">
      <c r="B56" s="54"/>
      <c r="C56" s="105" t="s">
        <v>40</v>
      </c>
      <c r="D56" s="95">
        <v>1</v>
      </c>
      <c r="E56" s="96">
        <v>1</v>
      </c>
      <c r="F56" s="90">
        <v>1000</v>
      </c>
      <c r="G56" s="90">
        <f t="shared" ref="G56:G60" si="16">D56*F56</f>
        <v>1000</v>
      </c>
      <c r="H56" s="90">
        <f t="shared" ref="H56:H60" si="17">G56*12</f>
        <v>12000</v>
      </c>
    </row>
    <row r="57" spans="2:8" s="9" customFormat="1" x14ac:dyDescent="0.25">
      <c r="B57" s="54"/>
      <c r="C57" s="105" t="s">
        <v>3</v>
      </c>
      <c r="D57" s="95">
        <v>1</v>
      </c>
      <c r="E57" s="96">
        <v>0.65</v>
      </c>
      <c r="F57" s="90">
        <v>650</v>
      </c>
      <c r="G57" s="90">
        <f t="shared" si="16"/>
        <v>650</v>
      </c>
      <c r="H57" s="90">
        <f t="shared" si="17"/>
        <v>7800</v>
      </c>
    </row>
    <row r="58" spans="2:8" s="9" customFormat="1" x14ac:dyDescent="0.25">
      <c r="B58" s="54"/>
      <c r="C58" s="105" t="s">
        <v>4</v>
      </c>
      <c r="D58" s="95">
        <v>2</v>
      </c>
      <c r="E58" s="96">
        <v>0.55000000000000004</v>
      </c>
      <c r="F58" s="90">
        <v>550</v>
      </c>
      <c r="G58" s="90">
        <f t="shared" si="16"/>
        <v>1100</v>
      </c>
      <c r="H58" s="90">
        <f t="shared" si="17"/>
        <v>13200</v>
      </c>
    </row>
    <row r="59" spans="2:8" s="9" customFormat="1" x14ac:dyDescent="0.25">
      <c r="B59" s="54"/>
      <c r="C59" s="105" t="s">
        <v>7</v>
      </c>
      <c r="D59" s="95">
        <v>3</v>
      </c>
      <c r="E59" s="96">
        <v>0.45</v>
      </c>
      <c r="F59" s="90">
        <v>450</v>
      </c>
      <c r="G59" s="90">
        <f t="shared" si="16"/>
        <v>1350</v>
      </c>
      <c r="H59" s="90">
        <f t="shared" si="17"/>
        <v>16200</v>
      </c>
    </row>
    <row r="60" spans="2:8" s="9" customFormat="1" x14ac:dyDescent="0.25">
      <c r="B60" s="54"/>
      <c r="C60" s="105" t="s">
        <v>9</v>
      </c>
      <c r="D60" s="95">
        <v>1</v>
      </c>
      <c r="E60" s="96">
        <v>0.7</v>
      </c>
      <c r="F60" s="90">
        <v>700</v>
      </c>
      <c r="G60" s="90">
        <f t="shared" si="16"/>
        <v>700</v>
      </c>
      <c r="H60" s="90">
        <f t="shared" si="17"/>
        <v>8400</v>
      </c>
    </row>
    <row r="61" spans="2:8" x14ac:dyDescent="0.25">
      <c r="B61" s="63">
        <v>9</v>
      </c>
      <c r="C61" s="106" t="s">
        <v>49</v>
      </c>
      <c r="D61" s="107">
        <f>SUM(D62:D66)</f>
        <v>8</v>
      </c>
      <c r="E61" s="107"/>
      <c r="F61" s="108"/>
      <c r="G61" s="108">
        <f>SUM(G62:G66)</f>
        <v>4800</v>
      </c>
      <c r="H61" s="108">
        <f>SUM(H62:H66)</f>
        <v>57600</v>
      </c>
    </row>
    <row r="62" spans="2:8" s="9" customFormat="1" x14ac:dyDescent="0.25">
      <c r="B62" s="54"/>
      <c r="C62" s="105" t="s">
        <v>40</v>
      </c>
      <c r="D62" s="95">
        <v>1</v>
      </c>
      <c r="E62" s="96">
        <v>1</v>
      </c>
      <c r="F62" s="90">
        <v>1000</v>
      </c>
      <c r="G62" s="90">
        <f t="shared" ref="G62:G66" si="18">D62*F62</f>
        <v>1000</v>
      </c>
      <c r="H62" s="90">
        <f t="shared" ref="H62:H66" si="19">G62*12</f>
        <v>12000</v>
      </c>
    </row>
    <row r="63" spans="2:8" s="9" customFormat="1" x14ac:dyDescent="0.25">
      <c r="B63" s="54"/>
      <c r="C63" s="105" t="s">
        <v>3</v>
      </c>
      <c r="D63" s="95">
        <v>1</v>
      </c>
      <c r="E63" s="96">
        <v>0.65</v>
      </c>
      <c r="F63" s="90">
        <v>650</v>
      </c>
      <c r="G63" s="90">
        <f t="shared" si="18"/>
        <v>650</v>
      </c>
      <c r="H63" s="90">
        <f t="shared" si="19"/>
        <v>7800</v>
      </c>
    </row>
    <row r="64" spans="2:8" s="9" customFormat="1" x14ac:dyDescent="0.25">
      <c r="B64" s="54"/>
      <c r="C64" s="105" t="s">
        <v>4</v>
      </c>
      <c r="D64" s="95">
        <v>2</v>
      </c>
      <c r="E64" s="96">
        <v>0.55000000000000004</v>
      </c>
      <c r="F64" s="90">
        <v>550</v>
      </c>
      <c r="G64" s="90">
        <f t="shared" si="18"/>
        <v>1100</v>
      </c>
      <c r="H64" s="90">
        <f t="shared" si="19"/>
        <v>13200</v>
      </c>
    </row>
    <row r="65" spans="2:8" s="9" customFormat="1" x14ac:dyDescent="0.25">
      <c r="B65" s="54"/>
      <c r="C65" s="105" t="s">
        <v>7</v>
      </c>
      <c r="D65" s="95">
        <v>3</v>
      </c>
      <c r="E65" s="96">
        <v>0.45</v>
      </c>
      <c r="F65" s="90">
        <v>450</v>
      </c>
      <c r="G65" s="90">
        <f t="shared" si="18"/>
        <v>1350</v>
      </c>
      <c r="H65" s="90">
        <f t="shared" si="19"/>
        <v>16200</v>
      </c>
    </row>
    <row r="66" spans="2:8" s="9" customFormat="1" x14ac:dyDescent="0.25">
      <c r="B66" s="54"/>
      <c r="C66" s="105" t="s">
        <v>9</v>
      </c>
      <c r="D66" s="95">
        <v>1</v>
      </c>
      <c r="E66" s="96">
        <v>0.7</v>
      </c>
      <c r="F66" s="90">
        <v>700</v>
      </c>
      <c r="G66" s="90">
        <f t="shared" si="18"/>
        <v>700</v>
      </c>
      <c r="H66" s="90">
        <f t="shared" si="19"/>
        <v>8400</v>
      </c>
    </row>
    <row r="67" spans="2:8" x14ac:dyDescent="0.25">
      <c r="B67" s="63">
        <v>10</v>
      </c>
      <c r="C67" s="106" t="s">
        <v>50</v>
      </c>
      <c r="D67" s="107">
        <f>SUM(D68:D72)</f>
        <v>10</v>
      </c>
      <c r="E67" s="107"/>
      <c r="F67" s="108"/>
      <c r="G67" s="108">
        <f>SUM(G68:G72)</f>
        <v>6000</v>
      </c>
      <c r="H67" s="108">
        <f>SUM(H68:H72)</f>
        <v>72000</v>
      </c>
    </row>
    <row r="68" spans="2:8" s="9" customFormat="1" x14ac:dyDescent="0.25">
      <c r="B68" s="54"/>
      <c r="C68" s="105" t="s">
        <v>40</v>
      </c>
      <c r="D68" s="95">
        <v>1</v>
      </c>
      <c r="E68" s="96">
        <v>1</v>
      </c>
      <c r="F68" s="90">
        <v>1000</v>
      </c>
      <c r="G68" s="90">
        <f t="shared" ref="G68:G72" si="20">D68*F68</f>
        <v>1000</v>
      </c>
      <c r="H68" s="90">
        <f t="shared" ref="H68:H72" si="21">G68*12</f>
        <v>12000</v>
      </c>
    </row>
    <row r="69" spans="2:8" s="9" customFormat="1" x14ac:dyDescent="0.25">
      <c r="B69" s="54"/>
      <c r="C69" s="105" t="s">
        <v>3</v>
      </c>
      <c r="D69" s="95">
        <v>2</v>
      </c>
      <c r="E69" s="96">
        <v>0.65</v>
      </c>
      <c r="F69" s="90">
        <v>650</v>
      </c>
      <c r="G69" s="90">
        <f t="shared" si="20"/>
        <v>1300</v>
      </c>
      <c r="H69" s="90">
        <f t="shared" si="21"/>
        <v>15600</v>
      </c>
    </row>
    <row r="70" spans="2:8" s="9" customFormat="1" x14ac:dyDescent="0.25">
      <c r="B70" s="54"/>
      <c r="C70" s="105" t="s">
        <v>4</v>
      </c>
      <c r="D70" s="95">
        <v>3</v>
      </c>
      <c r="E70" s="96">
        <v>0.55000000000000004</v>
      </c>
      <c r="F70" s="90">
        <v>550</v>
      </c>
      <c r="G70" s="90">
        <f t="shared" si="20"/>
        <v>1650</v>
      </c>
      <c r="H70" s="90">
        <f t="shared" si="21"/>
        <v>19800</v>
      </c>
    </row>
    <row r="71" spans="2:8" s="9" customFormat="1" x14ac:dyDescent="0.25">
      <c r="B71" s="54"/>
      <c r="C71" s="105" t="s">
        <v>7</v>
      </c>
      <c r="D71" s="95">
        <v>3</v>
      </c>
      <c r="E71" s="96">
        <v>0.45</v>
      </c>
      <c r="F71" s="90">
        <v>450</v>
      </c>
      <c r="G71" s="90">
        <f t="shared" si="20"/>
        <v>1350</v>
      </c>
      <c r="H71" s="90">
        <f t="shared" si="21"/>
        <v>16200</v>
      </c>
    </row>
    <row r="72" spans="2:8" s="9" customFormat="1" x14ac:dyDescent="0.25">
      <c r="B72" s="54"/>
      <c r="C72" s="105" t="s">
        <v>9</v>
      </c>
      <c r="D72" s="95">
        <v>1</v>
      </c>
      <c r="E72" s="96">
        <v>0.7</v>
      </c>
      <c r="F72" s="90">
        <v>700</v>
      </c>
      <c r="G72" s="90">
        <f t="shared" si="20"/>
        <v>700</v>
      </c>
      <c r="H72" s="90">
        <f t="shared" si="21"/>
        <v>8400</v>
      </c>
    </row>
    <row r="73" spans="2:8" ht="30" x14ac:dyDescent="0.25">
      <c r="B73" s="63">
        <v>11</v>
      </c>
      <c r="C73" s="106" t="s">
        <v>51</v>
      </c>
      <c r="D73" s="107">
        <f>SUM(D74:D78)</f>
        <v>12</v>
      </c>
      <c r="E73" s="107"/>
      <c r="F73" s="108"/>
      <c r="G73" s="108">
        <f>SUM(G74:G78)</f>
        <v>7000</v>
      </c>
      <c r="H73" s="108">
        <f>SUM(H74:H78)</f>
        <v>84000</v>
      </c>
    </row>
    <row r="74" spans="2:8" s="9" customFormat="1" x14ac:dyDescent="0.25">
      <c r="B74" s="54"/>
      <c r="C74" s="105" t="s">
        <v>40</v>
      </c>
      <c r="D74" s="95">
        <v>1</v>
      </c>
      <c r="E74" s="96">
        <v>1</v>
      </c>
      <c r="F74" s="90">
        <v>1000</v>
      </c>
      <c r="G74" s="90">
        <f t="shared" ref="G74:G78" si="22">D74*F74</f>
        <v>1000</v>
      </c>
      <c r="H74" s="90">
        <f t="shared" ref="H74:H78" si="23">G74*12</f>
        <v>12000</v>
      </c>
    </row>
    <row r="75" spans="2:8" s="9" customFormat="1" x14ac:dyDescent="0.25">
      <c r="B75" s="54"/>
      <c r="C75" s="105" t="s">
        <v>3</v>
      </c>
      <c r="D75" s="95">
        <v>2</v>
      </c>
      <c r="E75" s="96">
        <v>0.65</v>
      </c>
      <c r="F75" s="90">
        <v>650</v>
      </c>
      <c r="G75" s="90">
        <f t="shared" si="22"/>
        <v>1300</v>
      </c>
      <c r="H75" s="90">
        <f t="shared" si="23"/>
        <v>15600</v>
      </c>
    </row>
    <row r="76" spans="2:8" s="9" customFormat="1" x14ac:dyDescent="0.25">
      <c r="B76" s="54"/>
      <c r="C76" s="105" t="s">
        <v>4</v>
      </c>
      <c r="D76" s="95">
        <v>4</v>
      </c>
      <c r="E76" s="96">
        <v>0.55000000000000004</v>
      </c>
      <c r="F76" s="90">
        <v>550</v>
      </c>
      <c r="G76" s="90">
        <f t="shared" si="22"/>
        <v>2200</v>
      </c>
      <c r="H76" s="90">
        <f t="shared" si="23"/>
        <v>26400</v>
      </c>
    </row>
    <row r="77" spans="2:8" s="9" customFormat="1" x14ac:dyDescent="0.25">
      <c r="B77" s="54"/>
      <c r="C77" s="105" t="s">
        <v>7</v>
      </c>
      <c r="D77" s="95">
        <v>4</v>
      </c>
      <c r="E77" s="96">
        <v>0.45</v>
      </c>
      <c r="F77" s="90">
        <v>450</v>
      </c>
      <c r="G77" s="90">
        <f t="shared" si="22"/>
        <v>1800</v>
      </c>
      <c r="H77" s="90">
        <f t="shared" si="23"/>
        <v>21600</v>
      </c>
    </row>
    <row r="78" spans="2:8" s="9" customFormat="1" x14ac:dyDescent="0.25">
      <c r="B78" s="54"/>
      <c r="C78" s="105" t="s">
        <v>9</v>
      </c>
      <c r="D78" s="95">
        <v>1</v>
      </c>
      <c r="E78" s="96">
        <v>0.7</v>
      </c>
      <c r="F78" s="90">
        <v>700</v>
      </c>
      <c r="G78" s="90">
        <f t="shared" si="22"/>
        <v>700</v>
      </c>
      <c r="H78" s="90">
        <f t="shared" si="23"/>
        <v>8400</v>
      </c>
    </row>
    <row r="79" spans="2:8" ht="54.75" customHeight="1" x14ac:dyDescent="0.25">
      <c r="B79" s="85" t="s">
        <v>135</v>
      </c>
      <c r="C79" s="103" t="s">
        <v>52</v>
      </c>
      <c r="D79" s="85">
        <f>SUM(D80:D87)</f>
        <v>14</v>
      </c>
      <c r="E79" s="85"/>
      <c r="F79" s="88"/>
      <c r="G79" s="88">
        <f>SUM(G80:G87)</f>
        <v>10700</v>
      </c>
      <c r="H79" s="88">
        <f>SUM(H80:H87)</f>
        <v>128400</v>
      </c>
    </row>
    <row r="80" spans="2:8" s="9" customFormat="1" x14ac:dyDescent="0.25">
      <c r="B80" s="54"/>
      <c r="C80" s="105" t="s">
        <v>37</v>
      </c>
      <c r="D80" s="95">
        <v>1</v>
      </c>
      <c r="E80" s="96">
        <v>1.8</v>
      </c>
      <c r="F80" s="90">
        <v>1800</v>
      </c>
      <c r="G80" s="90">
        <f t="shared" ref="G80:G87" si="24">D80*F80</f>
        <v>1800</v>
      </c>
      <c r="H80" s="90">
        <f t="shared" ref="H80:H87" si="25">G80*12</f>
        <v>21600</v>
      </c>
    </row>
    <row r="81" spans="2:8" s="9" customFormat="1" x14ac:dyDescent="0.25">
      <c r="B81" s="54"/>
      <c r="C81" s="105" t="s">
        <v>2</v>
      </c>
      <c r="D81" s="95">
        <v>1</v>
      </c>
      <c r="E81" s="96">
        <v>1.3</v>
      </c>
      <c r="F81" s="90">
        <v>1300</v>
      </c>
      <c r="G81" s="90">
        <f t="shared" si="24"/>
        <v>1300</v>
      </c>
      <c r="H81" s="90">
        <f t="shared" si="25"/>
        <v>15600</v>
      </c>
    </row>
    <row r="82" spans="2:8" s="9" customFormat="1" x14ac:dyDescent="0.25">
      <c r="B82" s="54"/>
      <c r="C82" s="104" t="s">
        <v>38</v>
      </c>
      <c r="D82" s="95">
        <v>1</v>
      </c>
      <c r="E82" s="96">
        <v>0.7</v>
      </c>
      <c r="F82" s="90">
        <v>700</v>
      </c>
      <c r="G82" s="90">
        <f t="shared" si="24"/>
        <v>700</v>
      </c>
      <c r="H82" s="90">
        <f t="shared" si="25"/>
        <v>8400</v>
      </c>
    </row>
    <row r="83" spans="2:8" s="9" customFormat="1" x14ac:dyDescent="0.25">
      <c r="B83" s="54"/>
      <c r="C83" s="105" t="s">
        <v>9</v>
      </c>
      <c r="D83" s="95">
        <v>1</v>
      </c>
      <c r="E83" s="96">
        <v>0.8</v>
      </c>
      <c r="F83" s="90">
        <v>800</v>
      </c>
      <c r="G83" s="90">
        <f t="shared" si="24"/>
        <v>800</v>
      </c>
      <c r="H83" s="90">
        <f t="shared" si="25"/>
        <v>9600</v>
      </c>
    </row>
    <row r="84" spans="2:8" s="9" customFormat="1" x14ac:dyDescent="0.25">
      <c r="B84" s="54"/>
      <c r="C84" s="104" t="s">
        <v>53</v>
      </c>
      <c r="D84" s="95">
        <v>1</v>
      </c>
      <c r="E84" s="96">
        <v>0.9</v>
      </c>
      <c r="F84" s="90">
        <v>900</v>
      </c>
      <c r="G84" s="90">
        <f t="shared" si="24"/>
        <v>900</v>
      </c>
      <c r="H84" s="90">
        <f t="shared" si="25"/>
        <v>10800</v>
      </c>
    </row>
    <row r="85" spans="2:8" s="9" customFormat="1" x14ac:dyDescent="0.25">
      <c r="B85" s="54"/>
      <c r="C85" s="105" t="s">
        <v>3</v>
      </c>
      <c r="D85" s="95">
        <v>2</v>
      </c>
      <c r="E85" s="96">
        <v>0.7</v>
      </c>
      <c r="F85" s="90">
        <v>700</v>
      </c>
      <c r="G85" s="90">
        <f t="shared" si="24"/>
        <v>1400</v>
      </c>
      <c r="H85" s="90">
        <f t="shared" si="25"/>
        <v>16800</v>
      </c>
    </row>
    <row r="86" spans="2:8" s="9" customFormat="1" x14ac:dyDescent="0.25">
      <c r="B86" s="54"/>
      <c r="C86" s="105" t="s">
        <v>41</v>
      </c>
      <c r="D86" s="95">
        <v>3</v>
      </c>
      <c r="E86" s="96">
        <v>0.6</v>
      </c>
      <c r="F86" s="90">
        <v>600</v>
      </c>
      <c r="G86" s="90">
        <f t="shared" si="24"/>
        <v>1800</v>
      </c>
      <c r="H86" s="90">
        <f t="shared" si="25"/>
        <v>21600</v>
      </c>
    </row>
    <row r="87" spans="2:8" s="9" customFormat="1" x14ac:dyDescent="0.25">
      <c r="B87" s="54"/>
      <c r="C87" s="105" t="s">
        <v>7</v>
      </c>
      <c r="D87" s="95">
        <v>4</v>
      </c>
      <c r="E87" s="96">
        <v>0.5</v>
      </c>
      <c r="F87" s="90">
        <v>500</v>
      </c>
      <c r="G87" s="90">
        <f t="shared" si="24"/>
        <v>2000</v>
      </c>
      <c r="H87" s="90">
        <f t="shared" si="25"/>
        <v>24000</v>
      </c>
    </row>
    <row r="88" spans="2:8" x14ac:dyDescent="0.25">
      <c r="B88" s="63">
        <v>1</v>
      </c>
      <c r="C88" s="106" t="s">
        <v>54</v>
      </c>
      <c r="D88" s="107">
        <f>SUM(D89:D93)</f>
        <v>6</v>
      </c>
      <c r="E88" s="107"/>
      <c r="F88" s="108"/>
      <c r="G88" s="108">
        <f>SUM(G89:G93)</f>
        <v>3800</v>
      </c>
      <c r="H88" s="108">
        <f>SUM(H89:H93)</f>
        <v>45600</v>
      </c>
    </row>
    <row r="89" spans="2:8" s="9" customFormat="1" x14ac:dyDescent="0.25">
      <c r="B89" s="54"/>
      <c r="C89" s="105" t="s">
        <v>40</v>
      </c>
      <c r="D89" s="95">
        <v>1</v>
      </c>
      <c r="E89" s="96">
        <v>1</v>
      </c>
      <c r="F89" s="90">
        <v>1000</v>
      </c>
      <c r="G89" s="90">
        <f t="shared" ref="G89:G93" si="26">D89*F89</f>
        <v>1000</v>
      </c>
      <c r="H89" s="90">
        <f t="shared" ref="H89:H93" si="27">G89*12</f>
        <v>12000</v>
      </c>
    </row>
    <row r="90" spans="2:8" s="9" customFormat="1" x14ac:dyDescent="0.25">
      <c r="B90" s="54"/>
      <c r="C90" s="105" t="s">
        <v>3</v>
      </c>
      <c r="D90" s="95">
        <v>1</v>
      </c>
      <c r="E90" s="96">
        <v>0.65</v>
      </c>
      <c r="F90" s="90">
        <v>650</v>
      </c>
      <c r="G90" s="90">
        <f t="shared" si="26"/>
        <v>650</v>
      </c>
      <c r="H90" s="90">
        <f t="shared" si="27"/>
        <v>7800</v>
      </c>
    </row>
    <row r="91" spans="2:8" s="9" customFormat="1" x14ac:dyDescent="0.25">
      <c r="B91" s="54"/>
      <c r="C91" s="105" t="s">
        <v>4</v>
      </c>
      <c r="D91" s="95">
        <v>1</v>
      </c>
      <c r="E91" s="96">
        <v>0.55000000000000004</v>
      </c>
      <c r="F91" s="90">
        <v>550</v>
      </c>
      <c r="G91" s="90">
        <f t="shared" si="26"/>
        <v>550</v>
      </c>
      <c r="H91" s="90">
        <f t="shared" si="27"/>
        <v>6600</v>
      </c>
    </row>
    <row r="92" spans="2:8" s="9" customFormat="1" x14ac:dyDescent="0.25">
      <c r="B92" s="54"/>
      <c r="C92" s="105" t="s">
        <v>7</v>
      </c>
      <c r="D92" s="95">
        <v>2</v>
      </c>
      <c r="E92" s="96">
        <v>0.45</v>
      </c>
      <c r="F92" s="90">
        <v>450</v>
      </c>
      <c r="G92" s="90">
        <f t="shared" si="26"/>
        <v>900</v>
      </c>
      <c r="H92" s="90">
        <f t="shared" si="27"/>
        <v>10800</v>
      </c>
    </row>
    <row r="93" spans="2:8" s="9" customFormat="1" x14ac:dyDescent="0.25">
      <c r="B93" s="54"/>
      <c r="C93" s="105" t="s">
        <v>9</v>
      </c>
      <c r="D93" s="95">
        <v>1</v>
      </c>
      <c r="E93" s="96">
        <v>0.7</v>
      </c>
      <c r="F93" s="90">
        <v>700</v>
      </c>
      <c r="G93" s="90">
        <f t="shared" si="26"/>
        <v>700</v>
      </c>
      <c r="H93" s="90">
        <f t="shared" si="27"/>
        <v>8400</v>
      </c>
    </row>
    <row r="94" spans="2:8" x14ac:dyDescent="0.25">
      <c r="B94" s="63">
        <v>2</v>
      </c>
      <c r="C94" s="106" t="s">
        <v>55</v>
      </c>
      <c r="D94" s="107">
        <f>SUM(D95:D99)</f>
        <v>5</v>
      </c>
      <c r="E94" s="107"/>
      <c r="F94" s="108"/>
      <c r="G94" s="108">
        <f>SUM(G95:G99)</f>
        <v>3350</v>
      </c>
      <c r="H94" s="108">
        <f>SUM(H95:H99)</f>
        <v>40200</v>
      </c>
    </row>
    <row r="95" spans="2:8" s="9" customFormat="1" x14ac:dyDescent="0.25">
      <c r="B95" s="54"/>
      <c r="C95" s="105" t="s">
        <v>40</v>
      </c>
      <c r="D95" s="95">
        <v>1</v>
      </c>
      <c r="E95" s="96">
        <v>1</v>
      </c>
      <c r="F95" s="90">
        <v>1000</v>
      </c>
      <c r="G95" s="90">
        <f t="shared" ref="G95:G99" si="28">D95*F95</f>
        <v>1000</v>
      </c>
      <c r="H95" s="90">
        <f t="shared" ref="H95:H99" si="29">G95*12</f>
        <v>12000</v>
      </c>
    </row>
    <row r="96" spans="2:8" s="9" customFormat="1" x14ac:dyDescent="0.25">
      <c r="B96" s="54"/>
      <c r="C96" s="105" t="s">
        <v>3</v>
      </c>
      <c r="D96" s="95">
        <v>1</v>
      </c>
      <c r="E96" s="96">
        <v>0.65</v>
      </c>
      <c r="F96" s="90">
        <v>650</v>
      </c>
      <c r="G96" s="90">
        <f t="shared" si="28"/>
        <v>650</v>
      </c>
      <c r="H96" s="90">
        <f t="shared" si="29"/>
        <v>7800</v>
      </c>
    </row>
    <row r="97" spans="2:8" s="9" customFormat="1" x14ac:dyDescent="0.25">
      <c r="B97" s="54"/>
      <c r="C97" s="105" t="s">
        <v>41</v>
      </c>
      <c r="D97" s="95">
        <v>1</v>
      </c>
      <c r="E97" s="96">
        <v>0.55000000000000004</v>
      </c>
      <c r="F97" s="90">
        <v>550</v>
      </c>
      <c r="G97" s="90">
        <f t="shared" si="28"/>
        <v>550</v>
      </c>
      <c r="H97" s="90">
        <f t="shared" si="29"/>
        <v>6600</v>
      </c>
    </row>
    <row r="98" spans="2:8" s="9" customFormat="1" x14ac:dyDescent="0.25">
      <c r="B98" s="54"/>
      <c r="C98" s="105" t="s">
        <v>7</v>
      </c>
      <c r="D98" s="95">
        <v>1</v>
      </c>
      <c r="E98" s="96">
        <v>0.45</v>
      </c>
      <c r="F98" s="90">
        <v>450</v>
      </c>
      <c r="G98" s="90">
        <f t="shared" si="28"/>
        <v>450</v>
      </c>
      <c r="H98" s="90">
        <f t="shared" si="29"/>
        <v>5400</v>
      </c>
    </row>
    <row r="99" spans="2:8" s="9" customFormat="1" x14ac:dyDescent="0.25">
      <c r="B99" s="54"/>
      <c r="C99" s="105" t="s">
        <v>9</v>
      </c>
      <c r="D99" s="95">
        <v>1</v>
      </c>
      <c r="E99" s="96">
        <v>0.7</v>
      </c>
      <c r="F99" s="90">
        <v>700</v>
      </c>
      <c r="G99" s="90">
        <f t="shared" si="28"/>
        <v>700</v>
      </c>
      <c r="H99" s="90">
        <f t="shared" si="29"/>
        <v>8400</v>
      </c>
    </row>
    <row r="100" spans="2:8" ht="30" x14ac:dyDescent="0.25">
      <c r="B100" s="63">
        <v>3</v>
      </c>
      <c r="C100" s="106" t="s">
        <v>56</v>
      </c>
      <c r="D100" s="107">
        <f>SUM(D101:D105)</f>
        <v>6</v>
      </c>
      <c r="E100" s="107"/>
      <c r="F100" s="108"/>
      <c r="G100" s="108">
        <f>SUM(G101:G105)</f>
        <v>3900</v>
      </c>
      <c r="H100" s="108">
        <f>SUM(H101:H105)</f>
        <v>46800</v>
      </c>
    </row>
    <row r="101" spans="2:8" s="9" customFormat="1" x14ac:dyDescent="0.25">
      <c r="B101" s="54"/>
      <c r="C101" s="105" t="s">
        <v>40</v>
      </c>
      <c r="D101" s="95">
        <v>1</v>
      </c>
      <c r="E101" s="96">
        <v>1</v>
      </c>
      <c r="F101" s="90">
        <v>1000</v>
      </c>
      <c r="G101" s="90">
        <f t="shared" ref="G101:G105" si="30">D101*F101</f>
        <v>1000</v>
      </c>
      <c r="H101" s="90">
        <f t="shared" ref="H101:H105" si="31">G101*12</f>
        <v>12000</v>
      </c>
    </row>
    <row r="102" spans="2:8" s="9" customFormat="1" x14ac:dyDescent="0.25">
      <c r="B102" s="54"/>
      <c r="C102" s="105" t="s">
        <v>3</v>
      </c>
      <c r="D102" s="95">
        <v>1</v>
      </c>
      <c r="E102" s="96">
        <v>0.65</v>
      </c>
      <c r="F102" s="90">
        <v>650</v>
      </c>
      <c r="G102" s="90">
        <f t="shared" si="30"/>
        <v>650</v>
      </c>
      <c r="H102" s="90">
        <f t="shared" si="31"/>
        <v>7800</v>
      </c>
    </row>
    <row r="103" spans="2:8" s="9" customFormat="1" x14ac:dyDescent="0.25">
      <c r="B103" s="54"/>
      <c r="C103" s="105" t="s">
        <v>4</v>
      </c>
      <c r="D103" s="95">
        <v>2</v>
      </c>
      <c r="E103" s="96">
        <v>0.55000000000000004</v>
      </c>
      <c r="F103" s="90">
        <v>550</v>
      </c>
      <c r="G103" s="90">
        <f t="shared" si="30"/>
        <v>1100</v>
      </c>
      <c r="H103" s="90">
        <f t="shared" si="31"/>
        <v>13200</v>
      </c>
    </row>
    <row r="104" spans="2:8" s="9" customFormat="1" x14ac:dyDescent="0.25">
      <c r="B104" s="54"/>
      <c r="C104" s="105" t="s">
        <v>7</v>
      </c>
      <c r="D104" s="95">
        <v>1</v>
      </c>
      <c r="E104" s="96">
        <v>0.45</v>
      </c>
      <c r="F104" s="90">
        <v>450</v>
      </c>
      <c r="G104" s="90">
        <f t="shared" si="30"/>
        <v>450</v>
      </c>
      <c r="H104" s="90">
        <f t="shared" si="31"/>
        <v>5400</v>
      </c>
    </row>
    <row r="105" spans="2:8" s="9" customFormat="1" x14ac:dyDescent="0.25">
      <c r="B105" s="54"/>
      <c r="C105" s="105" t="s">
        <v>9</v>
      </c>
      <c r="D105" s="95">
        <v>1</v>
      </c>
      <c r="E105" s="96">
        <v>0.7</v>
      </c>
      <c r="F105" s="90">
        <v>700</v>
      </c>
      <c r="G105" s="90">
        <f t="shared" si="30"/>
        <v>700</v>
      </c>
      <c r="H105" s="90">
        <f t="shared" si="31"/>
        <v>8400</v>
      </c>
    </row>
    <row r="106" spans="2:8" ht="32.25" customHeight="1" x14ac:dyDescent="0.25">
      <c r="B106" s="85" t="s">
        <v>136</v>
      </c>
      <c r="C106" s="103" t="s">
        <v>57</v>
      </c>
      <c r="D106" s="85">
        <f>SUM(D107:D114)</f>
        <v>21</v>
      </c>
      <c r="E106" s="85"/>
      <c r="F106" s="88"/>
      <c r="G106" s="99">
        <f>SUM(G107:G114)</f>
        <v>14500</v>
      </c>
      <c r="H106" s="99">
        <f>SUM(H107:H114)</f>
        <v>174000</v>
      </c>
    </row>
    <row r="107" spans="2:8" s="9" customFormat="1" x14ac:dyDescent="0.25">
      <c r="B107" s="54"/>
      <c r="C107" s="105" t="s">
        <v>37</v>
      </c>
      <c r="D107" s="95">
        <v>1</v>
      </c>
      <c r="E107" s="96">
        <v>1.8</v>
      </c>
      <c r="F107" s="90">
        <v>1800</v>
      </c>
      <c r="G107" s="90">
        <f t="shared" ref="G107:G114" si="32">D107*F107</f>
        <v>1800</v>
      </c>
      <c r="H107" s="90">
        <f t="shared" ref="H107:H114" si="33">G107*12</f>
        <v>21600</v>
      </c>
    </row>
    <row r="108" spans="2:8" s="9" customFormat="1" x14ac:dyDescent="0.25">
      <c r="B108" s="54"/>
      <c r="C108" s="105" t="s">
        <v>2</v>
      </c>
      <c r="D108" s="95">
        <v>1</v>
      </c>
      <c r="E108" s="96">
        <v>1.3</v>
      </c>
      <c r="F108" s="90">
        <v>1300</v>
      </c>
      <c r="G108" s="90">
        <f t="shared" si="32"/>
        <v>1300</v>
      </c>
      <c r="H108" s="90">
        <f t="shared" si="33"/>
        <v>15600</v>
      </c>
    </row>
    <row r="109" spans="2:8" s="9" customFormat="1" x14ac:dyDescent="0.25">
      <c r="B109" s="54"/>
      <c r="C109" s="104" t="s">
        <v>38</v>
      </c>
      <c r="D109" s="95">
        <v>1</v>
      </c>
      <c r="E109" s="96">
        <v>0.7</v>
      </c>
      <c r="F109" s="90">
        <v>700</v>
      </c>
      <c r="G109" s="90">
        <f t="shared" si="32"/>
        <v>700</v>
      </c>
      <c r="H109" s="90">
        <f t="shared" si="33"/>
        <v>8400</v>
      </c>
    </row>
    <row r="110" spans="2:8" s="9" customFormat="1" x14ac:dyDescent="0.25">
      <c r="B110" s="54"/>
      <c r="C110" s="105" t="s">
        <v>9</v>
      </c>
      <c r="D110" s="95">
        <v>1</v>
      </c>
      <c r="E110" s="96">
        <v>0.8</v>
      </c>
      <c r="F110" s="90">
        <v>800</v>
      </c>
      <c r="G110" s="90">
        <f t="shared" si="32"/>
        <v>800</v>
      </c>
      <c r="H110" s="90">
        <f t="shared" si="33"/>
        <v>9600</v>
      </c>
    </row>
    <row r="111" spans="2:8" s="9" customFormat="1" x14ac:dyDescent="0.25">
      <c r="B111" s="54"/>
      <c r="C111" s="104" t="s">
        <v>53</v>
      </c>
      <c r="D111" s="95">
        <v>1</v>
      </c>
      <c r="E111" s="96">
        <v>0.9</v>
      </c>
      <c r="F111" s="90">
        <v>900</v>
      </c>
      <c r="G111" s="90">
        <f t="shared" si="32"/>
        <v>900</v>
      </c>
      <c r="H111" s="90">
        <f t="shared" si="33"/>
        <v>10800</v>
      </c>
    </row>
    <row r="112" spans="2:8" s="9" customFormat="1" x14ac:dyDescent="0.25">
      <c r="B112" s="54"/>
      <c r="C112" s="105" t="s">
        <v>3</v>
      </c>
      <c r="D112" s="95">
        <v>2</v>
      </c>
      <c r="E112" s="96">
        <v>0.7</v>
      </c>
      <c r="F112" s="90">
        <v>700</v>
      </c>
      <c r="G112" s="90">
        <f t="shared" si="32"/>
        <v>1400</v>
      </c>
      <c r="H112" s="90">
        <f t="shared" si="33"/>
        <v>16800</v>
      </c>
    </row>
    <row r="113" spans="2:8" s="9" customFormat="1" x14ac:dyDescent="0.25">
      <c r="B113" s="54"/>
      <c r="C113" s="105" t="s">
        <v>41</v>
      </c>
      <c r="D113" s="95">
        <v>6</v>
      </c>
      <c r="E113" s="96">
        <v>0.6</v>
      </c>
      <c r="F113" s="90">
        <v>600</v>
      </c>
      <c r="G113" s="90">
        <f t="shared" si="32"/>
        <v>3600</v>
      </c>
      <c r="H113" s="90">
        <f t="shared" si="33"/>
        <v>43200</v>
      </c>
    </row>
    <row r="114" spans="2:8" s="9" customFormat="1" x14ac:dyDescent="0.25">
      <c r="B114" s="54"/>
      <c r="C114" s="105" t="s">
        <v>7</v>
      </c>
      <c r="D114" s="95">
        <v>8</v>
      </c>
      <c r="E114" s="96">
        <v>0.5</v>
      </c>
      <c r="F114" s="90">
        <v>500</v>
      </c>
      <c r="G114" s="90">
        <f t="shared" si="32"/>
        <v>4000</v>
      </c>
      <c r="H114" s="90">
        <f t="shared" si="33"/>
        <v>48000</v>
      </c>
    </row>
    <row r="115" spans="2:8" ht="30" x14ac:dyDescent="0.25">
      <c r="B115" s="63">
        <v>1</v>
      </c>
      <c r="C115" s="106" t="s">
        <v>58</v>
      </c>
      <c r="D115" s="107">
        <f>SUM(D116:D120)</f>
        <v>10</v>
      </c>
      <c r="E115" s="107"/>
      <c r="F115" s="108"/>
      <c r="G115" s="108">
        <f>SUM(G116:G120)</f>
        <v>6000</v>
      </c>
      <c r="H115" s="108">
        <f>SUM(H116:H120)</f>
        <v>72000</v>
      </c>
    </row>
    <row r="116" spans="2:8" s="9" customFormat="1" x14ac:dyDescent="0.25">
      <c r="B116" s="54"/>
      <c r="C116" s="105" t="s">
        <v>40</v>
      </c>
      <c r="D116" s="95">
        <v>1</v>
      </c>
      <c r="E116" s="96">
        <v>1</v>
      </c>
      <c r="F116" s="90">
        <v>1000</v>
      </c>
      <c r="G116" s="90">
        <f t="shared" ref="G116:G120" si="34">D116*F116</f>
        <v>1000</v>
      </c>
      <c r="H116" s="90">
        <f t="shared" ref="H116:H120" si="35">G116*12</f>
        <v>12000</v>
      </c>
    </row>
    <row r="117" spans="2:8" s="9" customFormat="1" x14ac:dyDescent="0.25">
      <c r="B117" s="54"/>
      <c r="C117" s="105" t="s">
        <v>3</v>
      </c>
      <c r="D117" s="95">
        <v>2</v>
      </c>
      <c r="E117" s="96">
        <v>0.65</v>
      </c>
      <c r="F117" s="90">
        <v>650</v>
      </c>
      <c r="G117" s="90">
        <f t="shared" si="34"/>
        <v>1300</v>
      </c>
      <c r="H117" s="90">
        <f t="shared" si="35"/>
        <v>15600</v>
      </c>
    </row>
    <row r="118" spans="2:8" s="9" customFormat="1" x14ac:dyDescent="0.25">
      <c r="B118" s="54"/>
      <c r="C118" s="105" t="s">
        <v>4</v>
      </c>
      <c r="D118" s="95">
        <v>3</v>
      </c>
      <c r="E118" s="96">
        <v>0.55000000000000004</v>
      </c>
      <c r="F118" s="90">
        <v>550</v>
      </c>
      <c r="G118" s="90">
        <f t="shared" si="34"/>
        <v>1650</v>
      </c>
      <c r="H118" s="90">
        <f t="shared" si="35"/>
        <v>19800</v>
      </c>
    </row>
    <row r="119" spans="2:8" s="9" customFormat="1" x14ac:dyDescent="0.25">
      <c r="B119" s="54"/>
      <c r="C119" s="105" t="s">
        <v>7</v>
      </c>
      <c r="D119" s="95">
        <v>3</v>
      </c>
      <c r="E119" s="96">
        <v>0.45</v>
      </c>
      <c r="F119" s="90">
        <v>450</v>
      </c>
      <c r="G119" s="90">
        <f t="shared" si="34"/>
        <v>1350</v>
      </c>
      <c r="H119" s="90">
        <f t="shared" si="35"/>
        <v>16200</v>
      </c>
    </row>
    <row r="120" spans="2:8" s="9" customFormat="1" x14ac:dyDescent="0.25">
      <c r="B120" s="54"/>
      <c r="C120" s="105" t="s">
        <v>9</v>
      </c>
      <c r="D120" s="95">
        <v>1</v>
      </c>
      <c r="E120" s="96">
        <v>0.7</v>
      </c>
      <c r="F120" s="90">
        <v>700</v>
      </c>
      <c r="G120" s="90">
        <f t="shared" si="34"/>
        <v>700</v>
      </c>
      <c r="H120" s="90">
        <f t="shared" si="35"/>
        <v>8400</v>
      </c>
    </row>
    <row r="121" spans="2:8" ht="30" x14ac:dyDescent="0.25">
      <c r="B121" s="63">
        <v>2</v>
      </c>
      <c r="C121" s="106" t="s">
        <v>59</v>
      </c>
      <c r="D121" s="107">
        <f>SUM(D122:D126)</f>
        <v>8</v>
      </c>
      <c r="E121" s="107"/>
      <c r="F121" s="108"/>
      <c r="G121" s="108">
        <f>SUM(G122:G126)</f>
        <v>4900</v>
      </c>
      <c r="H121" s="108">
        <f>SUM(H122:H126)</f>
        <v>58800</v>
      </c>
    </row>
    <row r="122" spans="2:8" s="9" customFormat="1" x14ac:dyDescent="0.25">
      <c r="B122" s="54"/>
      <c r="C122" s="105" t="s">
        <v>40</v>
      </c>
      <c r="D122" s="95">
        <v>1</v>
      </c>
      <c r="E122" s="96">
        <v>1</v>
      </c>
      <c r="F122" s="90">
        <v>1000</v>
      </c>
      <c r="G122" s="90">
        <f t="shared" ref="G122:G126" si="36">D122*F122</f>
        <v>1000</v>
      </c>
      <c r="H122" s="90">
        <f t="shared" ref="H122:H126" si="37">G122*12</f>
        <v>12000</v>
      </c>
    </row>
    <row r="123" spans="2:8" s="9" customFormat="1" x14ac:dyDescent="0.25">
      <c r="B123" s="54"/>
      <c r="C123" s="105" t="s">
        <v>3</v>
      </c>
      <c r="D123" s="95">
        <v>1</v>
      </c>
      <c r="E123" s="96">
        <v>0.65</v>
      </c>
      <c r="F123" s="90">
        <v>650</v>
      </c>
      <c r="G123" s="90">
        <f t="shared" si="36"/>
        <v>650</v>
      </c>
      <c r="H123" s="90">
        <f t="shared" si="37"/>
        <v>7800</v>
      </c>
    </row>
    <row r="124" spans="2:8" s="9" customFormat="1" x14ac:dyDescent="0.25">
      <c r="B124" s="54"/>
      <c r="C124" s="105" t="s">
        <v>4</v>
      </c>
      <c r="D124" s="95">
        <v>3</v>
      </c>
      <c r="E124" s="96">
        <v>0.55000000000000004</v>
      </c>
      <c r="F124" s="90">
        <v>550</v>
      </c>
      <c r="G124" s="90">
        <f t="shared" si="36"/>
        <v>1650</v>
      </c>
      <c r="H124" s="90">
        <f t="shared" si="37"/>
        <v>19800</v>
      </c>
    </row>
    <row r="125" spans="2:8" s="9" customFormat="1" x14ac:dyDescent="0.25">
      <c r="B125" s="54"/>
      <c r="C125" s="105" t="s">
        <v>7</v>
      </c>
      <c r="D125" s="95">
        <v>2</v>
      </c>
      <c r="E125" s="96">
        <v>0.45</v>
      </c>
      <c r="F125" s="90">
        <v>450</v>
      </c>
      <c r="G125" s="90">
        <f t="shared" si="36"/>
        <v>900</v>
      </c>
      <c r="H125" s="90">
        <f t="shared" si="37"/>
        <v>10800</v>
      </c>
    </row>
    <row r="126" spans="2:8" s="9" customFormat="1" x14ac:dyDescent="0.25">
      <c r="B126" s="54"/>
      <c r="C126" s="105" t="s">
        <v>9</v>
      </c>
      <c r="D126" s="95">
        <v>1</v>
      </c>
      <c r="E126" s="96">
        <v>0.7</v>
      </c>
      <c r="F126" s="90">
        <v>700</v>
      </c>
      <c r="G126" s="90">
        <f t="shared" si="36"/>
        <v>700</v>
      </c>
      <c r="H126" s="90">
        <f t="shared" si="37"/>
        <v>8400</v>
      </c>
    </row>
    <row r="127" spans="2:8" s="17" customFormat="1" ht="52.5" customHeight="1" x14ac:dyDescent="0.25">
      <c r="B127" s="109" t="s">
        <v>137</v>
      </c>
      <c r="C127" s="110" t="s">
        <v>60</v>
      </c>
      <c r="D127" s="111">
        <f>SUM(D128:D135)</f>
        <v>28</v>
      </c>
      <c r="E127" s="111"/>
      <c r="F127" s="112"/>
      <c r="G127" s="113">
        <f>SUM(G128:G135)</f>
        <v>18800</v>
      </c>
      <c r="H127" s="113">
        <f>SUM(H128:H135)</f>
        <v>225600</v>
      </c>
    </row>
    <row r="128" spans="2:8" s="9" customFormat="1" x14ac:dyDescent="0.25">
      <c r="B128" s="54"/>
      <c r="C128" s="105" t="s">
        <v>37</v>
      </c>
      <c r="D128" s="95">
        <v>1</v>
      </c>
      <c r="E128" s="96">
        <v>1.8</v>
      </c>
      <c r="F128" s="90">
        <v>1800</v>
      </c>
      <c r="G128" s="90">
        <f t="shared" ref="G128:G135" si="38">D128*F128</f>
        <v>1800</v>
      </c>
      <c r="H128" s="90">
        <f t="shared" ref="H128:H135" si="39">G128*12</f>
        <v>21600</v>
      </c>
    </row>
    <row r="129" spans="2:8" s="9" customFormat="1" x14ac:dyDescent="0.25">
      <c r="B129" s="54"/>
      <c r="C129" s="105" t="s">
        <v>2</v>
      </c>
      <c r="D129" s="95">
        <v>1</v>
      </c>
      <c r="E129" s="96">
        <v>1.3</v>
      </c>
      <c r="F129" s="90">
        <v>1300</v>
      </c>
      <c r="G129" s="90">
        <f t="shared" si="38"/>
        <v>1300</v>
      </c>
      <c r="H129" s="90">
        <f t="shared" si="39"/>
        <v>15600</v>
      </c>
    </row>
    <row r="130" spans="2:8" s="9" customFormat="1" x14ac:dyDescent="0.25">
      <c r="B130" s="54"/>
      <c r="C130" s="104" t="s">
        <v>38</v>
      </c>
      <c r="D130" s="95">
        <v>1</v>
      </c>
      <c r="E130" s="96">
        <v>0.7</v>
      </c>
      <c r="F130" s="90">
        <v>700</v>
      </c>
      <c r="G130" s="90">
        <f t="shared" si="38"/>
        <v>700</v>
      </c>
      <c r="H130" s="90">
        <f t="shared" si="39"/>
        <v>8400</v>
      </c>
    </row>
    <row r="131" spans="2:8" s="9" customFormat="1" x14ac:dyDescent="0.25">
      <c r="B131" s="54"/>
      <c r="C131" s="105" t="s">
        <v>9</v>
      </c>
      <c r="D131" s="95">
        <v>1</v>
      </c>
      <c r="E131" s="96">
        <v>0.8</v>
      </c>
      <c r="F131" s="90">
        <v>800</v>
      </c>
      <c r="G131" s="90">
        <f t="shared" si="38"/>
        <v>800</v>
      </c>
      <c r="H131" s="90">
        <f t="shared" si="39"/>
        <v>9600</v>
      </c>
    </row>
    <row r="132" spans="2:8" s="9" customFormat="1" x14ac:dyDescent="0.25">
      <c r="B132" s="54"/>
      <c r="C132" s="104" t="s">
        <v>53</v>
      </c>
      <c r="D132" s="95">
        <v>1</v>
      </c>
      <c r="E132" s="96">
        <v>0.9</v>
      </c>
      <c r="F132" s="90">
        <v>900</v>
      </c>
      <c r="G132" s="90">
        <f t="shared" si="38"/>
        <v>900</v>
      </c>
      <c r="H132" s="90">
        <f t="shared" si="39"/>
        <v>10800</v>
      </c>
    </row>
    <row r="133" spans="2:8" s="9" customFormat="1" x14ac:dyDescent="0.25">
      <c r="B133" s="54"/>
      <c r="C133" s="105" t="s">
        <v>3</v>
      </c>
      <c r="D133" s="95">
        <v>6</v>
      </c>
      <c r="E133" s="96">
        <v>0.7</v>
      </c>
      <c r="F133" s="90">
        <v>700</v>
      </c>
      <c r="G133" s="90">
        <f t="shared" si="38"/>
        <v>4200</v>
      </c>
      <c r="H133" s="90">
        <f t="shared" si="39"/>
        <v>50400</v>
      </c>
    </row>
    <row r="134" spans="2:8" s="9" customFormat="1" x14ac:dyDescent="0.25">
      <c r="B134" s="54"/>
      <c r="C134" s="105" t="s">
        <v>41</v>
      </c>
      <c r="D134" s="95">
        <v>6</v>
      </c>
      <c r="E134" s="96">
        <v>0.6</v>
      </c>
      <c r="F134" s="90">
        <v>600</v>
      </c>
      <c r="G134" s="90">
        <f t="shared" si="38"/>
        <v>3600</v>
      </c>
      <c r="H134" s="90">
        <f t="shared" si="39"/>
        <v>43200</v>
      </c>
    </row>
    <row r="135" spans="2:8" s="9" customFormat="1" x14ac:dyDescent="0.25">
      <c r="B135" s="54"/>
      <c r="C135" s="105" t="s">
        <v>7</v>
      </c>
      <c r="D135" s="95">
        <v>11</v>
      </c>
      <c r="E135" s="96">
        <v>0.5</v>
      </c>
      <c r="F135" s="90">
        <v>500</v>
      </c>
      <c r="G135" s="90">
        <f t="shared" si="38"/>
        <v>5500</v>
      </c>
      <c r="H135" s="90">
        <f t="shared" si="39"/>
        <v>66000</v>
      </c>
    </row>
    <row r="136" spans="2:8" x14ac:dyDescent="0.25">
      <c r="B136" s="63">
        <v>1</v>
      </c>
      <c r="C136" s="106" t="s">
        <v>61</v>
      </c>
      <c r="D136" s="107">
        <f>SUM(D137:D141)</f>
        <v>8</v>
      </c>
      <c r="E136" s="107"/>
      <c r="F136" s="108"/>
      <c r="G136" s="108">
        <f>SUM(G137:G141)</f>
        <v>4900</v>
      </c>
      <c r="H136" s="108">
        <f>SUM(H137:H141)</f>
        <v>58800</v>
      </c>
    </row>
    <row r="137" spans="2:8" s="9" customFormat="1" x14ac:dyDescent="0.25">
      <c r="B137" s="54"/>
      <c r="C137" s="105" t="s">
        <v>40</v>
      </c>
      <c r="D137" s="95">
        <v>1</v>
      </c>
      <c r="E137" s="96">
        <v>1</v>
      </c>
      <c r="F137" s="90">
        <v>1000</v>
      </c>
      <c r="G137" s="90">
        <f t="shared" ref="G137:G141" si="40">D137*F137</f>
        <v>1000</v>
      </c>
      <c r="H137" s="90">
        <f t="shared" ref="H137:H141" si="41">G137*12</f>
        <v>12000</v>
      </c>
    </row>
    <row r="138" spans="2:8" s="9" customFormat="1" x14ac:dyDescent="0.25">
      <c r="B138" s="54"/>
      <c r="C138" s="105" t="s">
        <v>15</v>
      </c>
      <c r="D138" s="95">
        <v>1</v>
      </c>
      <c r="E138" s="96">
        <v>0.65</v>
      </c>
      <c r="F138" s="90">
        <v>650</v>
      </c>
      <c r="G138" s="90">
        <f t="shared" si="40"/>
        <v>650</v>
      </c>
      <c r="H138" s="90">
        <f t="shared" si="41"/>
        <v>7800</v>
      </c>
    </row>
    <row r="139" spans="2:8" s="9" customFormat="1" x14ac:dyDescent="0.25">
      <c r="B139" s="54"/>
      <c r="C139" s="105" t="s">
        <v>4</v>
      </c>
      <c r="D139" s="95">
        <v>3</v>
      </c>
      <c r="E139" s="96">
        <v>0.55000000000000004</v>
      </c>
      <c r="F139" s="90">
        <v>550</v>
      </c>
      <c r="G139" s="90">
        <f t="shared" si="40"/>
        <v>1650</v>
      </c>
      <c r="H139" s="90">
        <f t="shared" si="41"/>
        <v>19800</v>
      </c>
    </row>
    <row r="140" spans="2:8" s="9" customFormat="1" x14ac:dyDescent="0.25">
      <c r="B140" s="54"/>
      <c r="C140" s="105" t="s">
        <v>7</v>
      </c>
      <c r="D140" s="95">
        <v>2</v>
      </c>
      <c r="E140" s="96">
        <v>0.45</v>
      </c>
      <c r="F140" s="90">
        <v>450</v>
      </c>
      <c r="G140" s="90">
        <f t="shared" si="40"/>
        <v>900</v>
      </c>
      <c r="H140" s="90">
        <f t="shared" si="41"/>
        <v>10800</v>
      </c>
    </row>
    <row r="141" spans="2:8" s="9" customFormat="1" x14ac:dyDescent="0.25">
      <c r="B141" s="54"/>
      <c r="C141" s="105" t="s">
        <v>9</v>
      </c>
      <c r="D141" s="95">
        <v>1</v>
      </c>
      <c r="E141" s="96">
        <v>0.7</v>
      </c>
      <c r="F141" s="90">
        <v>700</v>
      </c>
      <c r="G141" s="90">
        <f t="shared" si="40"/>
        <v>700</v>
      </c>
      <c r="H141" s="90">
        <f t="shared" si="41"/>
        <v>8400</v>
      </c>
    </row>
    <row r="142" spans="2:8" ht="30" x14ac:dyDescent="0.25">
      <c r="B142" s="63">
        <v>2</v>
      </c>
      <c r="C142" s="106" t="s">
        <v>62</v>
      </c>
      <c r="D142" s="107">
        <f>SUM(D143:D147)</f>
        <v>7</v>
      </c>
      <c r="E142" s="107"/>
      <c r="F142" s="108"/>
      <c r="G142" s="108">
        <f>SUM(G143:G147)</f>
        <v>4350</v>
      </c>
      <c r="H142" s="108">
        <f>SUM(H143:H147)</f>
        <v>52200</v>
      </c>
    </row>
    <row r="143" spans="2:8" s="9" customFormat="1" x14ac:dyDescent="0.25">
      <c r="B143" s="54"/>
      <c r="C143" s="105" t="s">
        <v>40</v>
      </c>
      <c r="D143" s="95">
        <v>1</v>
      </c>
      <c r="E143" s="96">
        <v>1</v>
      </c>
      <c r="F143" s="90">
        <v>1000</v>
      </c>
      <c r="G143" s="90">
        <f t="shared" ref="G143:G147" si="42">D143*F143</f>
        <v>1000</v>
      </c>
      <c r="H143" s="90">
        <f t="shared" ref="H143:H147" si="43">G143*12</f>
        <v>12000</v>
      </c>
    </row>
    <row r="144" spans="2:8" s="9" customFormat="1" x14ac:dyDescent="0.25">
      <c r="B144" s="54"/>
      <c r="C144" s="105" t="s">
        <v>3</v>
      </c>
      <c r="D144" s="95">
        <v>1</v>
      </c>
      <c r="E144" s="96">
        <v>0.65</v>
      </c>
      <c r="F144" s="90">
        <v>650</v>
      </c>
      <c r="G144" s="90">
        <f t="shared" si="42"/>
        <v>650</v>
      </c>
      <c r="H144" s="90">
        <f t="shared" si="43"/>
        <v>7800</v>
      </c>
    </row>
    <row r="145" spans="2:8" s="9" customFormat="1" x14ac:dyDescent="0.25">
      <c r="B145" s="54"/>
      <c r="C145" s="105" t="s">
        <v>4</v>
      </c>
      <c r="D145" s="95">
        <v>2</v>
      </c>
      <c r="E145" s="96">
        <v>0.55000000000000004</v>
      </c>
      <c r="F145" s="90">
        <v>550</v>
      </c>
      <c r="G145" s="90">
        <f t="shared" si="42"/>
        <v>1100</v>
      </c>
      <c r="H145" s="90">
        <f t="shared" si="43"/>
        <v>13200</v>
      </c>
    </row>
    <row r="146" spans="2:8" s="9" customFormat="1" x14ac:dyDescent="0.25">
      <c r="B146" s="54"/>
      <c r="C146" s="105" t="s">
        <v>7</v>
      </c>
      <c r="D146" s="95">
        <v>2</v>
      </c>
      <c r="E146" s="96">
        <v>0.45</v>
      </c>
      <c r="F146" s="90">
        <v>450</v>
      </c>
      <c r="G146" s="90">
        <f t="shared" si="42"/>
        <v>900</v>
      </c>
      <c r="H146" s="90">
        <f t="shared" si="43"/>
        <v>10800</v>
      </c>
    </row>
    <row r="147" spans="2:8" s="9" customFormat="1" x14ac:dyDescent="0.25">
      <c r="B147" s="54"/>
      <c r="C147" s="105" t="s">
        <v>9</v>
      </c>
      <c r="D147" s="95">
        <v>1</v>
      </c>
      <c r="E147" s="96">
        <v>0.7</v>
      </c>
      <c r="F147" s="90">
        <v>700</v>
      </c>
      <c r="G147" s="90">
        <f t="shared" si="42"/>
        <v>700</v>
      </c>
      <c r="H147" s="90">
        <f t="shared" si="43"/>
        <v>8400</v>
      </c>
    </row>
    <row r="148" spans="2:8" x14ac:dyDescent="0.25">
      <c r="B148" s="63">
        <v>3</v>
      </c>
      <c r="C148" s="106" t="s">
        <v>63</v>
      </c>
      <c r="D148" s="107">
        <f>SUM(D149:D153)</f>
        <v>11</v>
      </c>
      <c r="E148" s="107"/>
      <c r="F148" s="108"/>
      <c r="G148" s="108">
        <f>SUM(G149:G153)</f>
        <v>6550</v>
      </c>
      <c r="H148" s="108">
        <f>SUM(H149:H153)</f>
        <v>78600</v>
      </c>
    </row>
    <row r="149" spans="2:8" s="9" customFormat="1" x14ac:dyDescent="0.25">
      <c r="B149" s="54"/>
      <c r="C149" s="105" t="s">
        <v>40</v>
      </c>
      <c r="D149" s="95">
        <v>1</v>
      </c>
      <c r="E149" s="96">
        <v>1</v>
      </c>
      <c r="F149" s="90">
        <v>1000</v>
      </c>
      <c r="G149" s="90">
        <f t="shared" ref="G149:G153" si="44">D149*F149</f>
        <v>1000</v>
      </c>
      <c r="H149" s="90">
        <f t="shared" ref="H149:H153" si="45">G149*12</f>
        <v>12000</v>
      </c>
    </row>
    <row r="150" spans="2:8" s="9" customFormat="1" x14ac:dyDescent="0.25">
      <c r="B150" s="54"/>
      <c r="C150" s="105" t="s">
        <v>3</v>
      </c>
      <c r="D150" s="95">
        <v>2</v>
      </c>
      <c r="E150" s="96">
        <v>0.65</v>
      </c>
      <c r="F150" s="90">
        <v>650</v>
      </c>
      <c r="G150" s="90">
        <f t="shared" si="44"/>
        <v>1300</v>
      </c>
      <c r="H150" s="90">
        <f t="shared" si="45"/>
        <v>15600</v>
      </c>
    </row>
    <row r="151" spans="2:8" s="9" customFormat="1" x14ac:dyDescent="0.25">
      <c r="B151" s="54"/>
      <c r="C151" s="105" t="s">
        <v>4</v>
      </c>
      <c r="D151" s="95">
        <v>4</v>
      </c>
      <c r="E151" s="96">
        <v>0.55000000000000004</v>
      </c>
      <c r="F151" s="90">
        <v>550</v>
      </c>
      <c r="G151" s="90">
        <f t="shared" si="44"/>
        <v>2200</v>
      </c>
      <c r="H151" s="90">
        <f t="shared" si="45"/>
        <v>26400</v>
      </c>
    </row>
    <row r="152" spans="2:8" s="9" customFormat="1" x14ac:dyDescent="0.25">
      <c r="B152" s="54"/>
      <c r="C152" s="105" t="s">
        <v>7</v>
      </c>
      <c r="D152" s="95">
        <v>3</v>
      </c>
      <c r="E152" s="96">
        <v>0.45</v>
      </c>
      <c r="F152" s="90">
        <v>450</v>
      </c>
      <c r="G152" s="90">
        <f t="shared" si="44"/>
        <v>1350</v>
      </c>
      <c r="H152" s="90">
        <f t="shared" si="45"/>
        <v>16200</v>
      </c>
    </row>
    <row r="153" spans="2:8" s="9" customFormat="1" x14ac:dyDescent="0.25">
      <c r="B153" s="54"/>
      <c r="C153" s="105" t="s">
        <v>9</v>
      </c>
      <c r="D153" s="95">
        <v>1</v>
      </c>
      <c r="E153" s="96">
        <v>0.7</v>
      </c>
      <c r="F153" s="90">
        <v>700</v>
      </c>
      <c r="G153" s="90">
        <f t="shared" si="44"/>
        <v>700</v>
      </c>
      <c r="H153" s="90">
        <f t="shared" si="45"/>
        <v>8400</v>
      </c>
    </row>
    <row r="154" spans="2:8" x14ac:dyDescent="0.25">
      <c r="B154" s="63">
        <v>4</v>
      </c>
      <c r="C154" s="106" t="s">
        <v>64</v>
      </c>
      <c r="D154" s="107">
        <f>SUM(D155:D159)</f>
        <v>9</v>
      </c>
      <c r="E154" s="107"/>
      <c r="F154" s="108"/>
      <c r="G154" s="108">
        <f>SUM(G155:G159)</f>
        <v>5350</v>
      </c>
      <c r="H154" s="108">
        <f>SUM(H155:H159)</f>
        <v>64200</v>
      </c>
    </row>
    <row r="155" spans="2:8" s="9" customFormat="1" x14ac:dyDescent="0.25">
      <c r="B155" s="54"/>
      <c r="C155" s="105" t="s">
        <v>40</v>
      </c>
      <c r="D155" s="95">
        <v>1</v>
      </c>
      <c r="E155" s="96">
        <v>1</v>
      </c>
      <c r="F155" s="90">
        <v>1000</v>
      </c>
      <c r="G155" s="90">
        <f t="shared" ref="G155:G159" si="46">D155*F155</f>
        <v>1000</v>
      </c>
      <c r="H155" s="90">
        <f t="shared" ref="H155:H159" si="47">G155*12</f>
        <v>12000</v>
      </c>
    </row>
    <row r="156" spans="2:8" s="9" customFormat="1" x14ac:dyDescent="0.25">
      <c r="B156" s="54"/>
      <c r="C156" s="105" t="s">
        <v>3</v>
      </c>
      <c r="D156" s="95">
        <v>1</v>
      </c>
      <c r="E156" s="96">
        <v>0.65</v>
      </c>
      <c r="F156" s="90">
        <v>650</v>
      </c>
      <c r="G156" s="90">
        <f t="shared" si="46"/>
        <v>650</v>
      </c>
      <c r="H156" s="90">
        <f t="shared" si="47"/>
        <v>7800</v>
      </c>
    </row>
    <row r="157" spans="2:8" s="9" customFormat="1" x14ac:dyDescent="0.25">
      <c r="B157" s="54"/>
      <c r="C157" s="105" t="s">
        <v>4</v>
      </c>
      <c r="D157" s="95">
        <v>3</v>
      </c>
      <c r="E157" s="96">
        <v>0.55000000000000004</v>
      </c>
      <c r="F157" s="90">
        <v>550</v>
      </c>
      <c r="G157" s="90">
        <f t="shared" si="46"/>
        <v>1650</v>
      </c>
      <c r="H157" s="90">
        <f t="shared" si="47"/>
        <v>19800</v>
      </c>
    </row>
    <row r="158" spans="2:8" s="9" customFormat="1" x14ac:dyDescent="0.25">
      <c r="B158" s="54"/>
      <c r="C158" s="105" t="s">
        <v>7</v>
      </c>
      <c r="D158" s="95">
        <v>3</v>
      </c>
      <c r="E158" s="96">
        <v>0.45</v>
      </c>
      <c r="F158" s="90">
        <v>450</v>
      </c>
      <c r="G158" s="90">
        <f t="shared" si="46"/>
        <v>1350</v>
      </c>
      <c r="H158" s="90">
        <f t="shared" si="47"/>
        <v>16200</v>
      </c>
    </row>
    <row r="159" spans="2:8" s="9" customFormat="1" x14ac:dyDescent="0.25">
      <c r="B159" s="54"/>
      <c r="C159" s="105" t="s">
        <v>9</v>
      </c>
      <c r="D159" s="95">
        <v>1</v>
      </c>
      <c r="E159" s="96">
        <v>0.7</v>
      </c>
      <c r="F159" s="90">
        <v>700</v>
      </c>
      <c r="G159" s="90">
        <f t="shared" si="46"/>
        <v>700</v>
      </c>
      <c r="H159" s="90">
        <f t="shared" si="47"/>
        <v>8400</v>
      </c>
    </row>
    <row r="160" spans="2:8" ht="30" x14ac:dyDescent="0.25">
      <c r="B160" s="63">
        <v>5</v>
      </c>
      <c r="C160" s="106" t="s">
        <v>65</v>
      </c>
      <c r="D160" s="107">
        <f>SUM(D161:D165)</f>
        <v>11</v>
      </c>
      <c r="E160" s="107"/>
      <c r="F160" s="108"/>
      <c r="G160" s="108">
        <f>SUM(G161:G165)</f>
        <v>6550</v>
      </c>
      <c r="H160" s="108">
        <f>SUM(H161:H165)</f>
        <v>78600</v>
      </c>
    </row>
    <row r="161" spans="2:8" s="9" customFormat="1" x14ac:dyDescent="0.25">
      <c r="B161" s="54"/>
      <c r="C161" s="105" t="s">
        <v>40</v>
      </c>
      <c r="D161" s="95">
        <v>1</v>
      </c>
      <c r="E161" s="96">
        <v>1</v>
      </c>
      <c r="F161" s="90">
        <v>1000</v>
      </c>
      <c r="G161" s="90">
        <f t="shared" ref="G161:G165" si="48">D161*F161</f>
        <v>1000</v>
      </c>
      <c r="H161" s="90">
        <f t="shared" ref="H161:H165" si="49">G161*12</f>
        <v>12000</v>
      </c>
    </row>
    <row r="162" spans="2:8" s="9" customFormat="1" x14ac:dyDescent="0.25">
      <c r="B162" s="54"/>
      <c r="C162" s="105" t="s">
        <v>3</v>
      </c>
      <c r="D162" s="95">
        <v>2</v>
      </c>
      <c r="E162" s="96">
        <v>0.65</v>
      </c>
      <c r="F162" s="90">
        <v>650</v>
      </c>
      <c r="G162" s="90">
        <f t="shared" si="48"/>
        <v>1300</v>
      </c>
      <c r="H162" s="90">
        <f t="shared" si="49"/>
        <v>15600</v>
      </c>
    </row>
    <row r="163" spans="2:8" s="9" customFormat="1" x14ac:dyDescent="0.25">
      <c r="B163" s="54"/>
      <c r="C163" s="105" t="s">
        <v>4</v>
      </c>
      <c r="D163" s="95">
        <v>4</v>
      </c>
      <c r="E163" s="96">
        <v>0.55000000000000004</v>
      </c>
      <c r="F163" s="90">
        <v>550</v>
      </c>
      <c r="G163" s="90">
        <f t="shared" si="48"/>
        <v>2200</v>
      </c>
      <c r="H163" s="90">
        <f t="shared" si="49"/>
        <v>26400</v>
      </c>
    </row>
    <row r="164" spans="2:8" s="9" customFormat="1" x14ac:dyDescent="0.25">
      <c r="B164" s="54"/>
      <c r="C164" s="105" t="s">
        <v>7</v>
      </c>
      <c r="D164" s="95">
        <v>3</v>
      </c>
      <c r="E164" s="96">
        <v>0.45</v>
      </c>
      <c r="F164" s="90">
        <v>450</v>
      </c>
      <c r="G164" s="90">
        <f t="shared" si="48"/>
        <v>1350</v>
      </c>
      <c r="H164" s="90">
        <f t="shared" si="49"/>
        <v>16200</v>
      </c>
    </row>
    <row r="165" spans="2:8" s="9" customFormat="1" x14ac:dyDescent="0.25">
      <c r="B165" s="54"/>
      <c r="C165" s="105" t="s">
        <v>9</v>
      </c>
      <c r="D165" s="95">
        <v>1</v>
      </c>
      <c r="E165" s="96">
        <v>0.7</v>
      </c>
      <c r="F165" s="90">
        <v>700</v>
      </c>
      <c r="G165" s="90">
        <f t="shared" si="48"/>
        <v>700</v>
      </c>
      <c r="H165" s="90">
        <f t="shared" si="49"/>
        <v>8400</v>
      </c>
    </row>
    <row r="166" spans="2:8" ht="30" x14ac:dyDescent="0.25">
      <c r="B166" s="63">
        <v>6</v>
      </c>
      <c r="C166" s="106" t="s">
        <v>66</v>
      </c>
      <c r="D166" s="107">
        <f>SUM(D167:D171)</f>
        <v>7</v>
      </c>
      <c r="E166" s="107"/>
      <c r="F166" s="108"/>
      <c r="G166" s="108">
        <f>SUM(G167:G171)</f>
        <v>4350</v>
      </c>
      <c r="H166" s="108">
        <f>SUM(H167:H171)</f>
        <v>52200</v>
      </c>
    </row>
    <row r="167" spans="2:8" s="9" customFormat="1" x14ac:dyDescent="0.25">
      <c r="B167" s="54"/>
      <c r="C167" s="105" t="s">
        <v>40</v>
      </c>
      <c r="D167" s="95">
        <v>1</v>
      </c>
      <c r="E167" s="96">
        <v>1</v>
      </c>
      <c r="F167" s="90">
        <v>1000</v>
      </c>
      <c r="G167" s="90">
        <f t="shared" ref="G167:G171" si="50">D167*F167</f>
        <v>1000</v>
      </c>
      <c r="H167" s="90">
        <f t="shared" ref="H167:H171" si="51">G167*12</f>
        <v>12000</v>
      </c>
    </row>
    <row r="168" spans="2:8" s="9" customFormat="1" x14ac:dyDescent="0.25">
      <c r="B168" s="54"/>
      <c r="C168" s="105" t="s">
        <v>3</v>
      </c>
      <c r="D168" s="95">
        <v>1</v>
      </c>
      <c r="E168" s="96">
        <v>0.65</v>
      </c>
      <c r="F168" s="90">
        <v>650</v>
      </c>
      <c r="G168" s="90">
        <f t="shared" si="50"/>
        <v>650</v>
      </c>
      <c r="H168" s="90">
        <f t="shared" si="51"/>
        <v>7800</v>
      </c>
    </row>
    <row r="169" spans="2:8" s="9" customFormat="1" x14ac:dyDescent="0.25">
      <c r="B169" s="54"/>
      <c r="C169" s="105" t="s">
        <v>4</v>
      </c>
      <c r="D169" s="95">
        <v>2</v>
      </c>
      <c r="E169" s="96">
        <v>0.55000000000000004</v>
      </c>
      <c r="F169" s="90">
        <v>550</v>
      </c>
      <c r="G169" s="90">
        <f t="shared" si="50"/>
        <v>1100</v>
      </c>
      <c r="H169" s="90">
        <f t="shared" si="51"/>
        <v>13200</v>
      </c>
    </row>
    <row r="170" spans="2:8" s="9" customFormat="1" x14ac:dyDescent="0.25">
      <c r="B170" s="54"/>
      <c r="C170" s="105" t="s">
        <v>7</v>
      </c>
      <c r="D170" s="95">
        <v>2</v>
      </c>
      <c r="E170" s="96">
        <v>0.45</v>
      </c>
      <c r="F170" s="90">
        <v>450</v>
      </c>
      <c r="G170" s="90">
        <f t="shared" si="50"/>
        <v>900</v>
      </c>
      <c r="H170" s="90">
        <f t="shared" si="51"/>
        <v>10800</v>
      </c>
    </row>
    <row r="171" spans="2:8" s="9" customFormat="1" x14ac:dyDescent="0.25">
      <c r="B171" s="54"/>
      <c r="C171" s="105" t="s">
        <v>9</v>
      </c>
      <c r="D171" s="95">
        <v>1</v>
      </c>
      <c r="E171" s="96">
        <v>0.7</v>
      </c>
      <c r="F171" s="90">
        <v>700</v>
      </c>
      <c r="G171" s="90">
        <f t="shared" si="50"/>
        <v>700</v>
      </c>
      <c r="H171" s="90">
        <f t="shared" si="51"/>
        <v>8400</v>
      </c>
    </row>
    <row r="172" spans="2:8" x14ac:dyDescent="0.25">
      <c r="B172" s="63">
        <v>7</v>
      </c>
      <c r="C172" s="106" t="s">
        <v>67</v>
      </c>
      <c r="D172" s="107">
        <f>SUM(D173:D177)</f>
        <v>5</v>
      </c>
      <c r="E172" s="107"/>
      <c r="F172" s="108"/>
      <c r="G172" s="108">
        <f>SUM(G173:G177)</f>
        <v>3350</v>
      </c>
      <c r="H172" s="108">
        <f>SUM(H173:H177)</f>
        <v>40200</v>
      </c>
    </row>
    <row r="173" spans="2:8" s="9" customFormat="1" x14ac:dyDescent="0.25">
      <c r="B173" s="54"/>
      <c r="C173" s="105" t="s">
        <v>40</v>
      </c>
      <c r="D173" s="95">
        <v>1</v>
      </c>
      <c r="E173" s="96">
        <v>1</v>
      </c>
      <c r="F173" s="90">
        <v>1000</v>
      </c>
      <c r="G173" s="90">
        <f t="shared" ref="G173:G177" si="52">D173*F173</f>
        <v>1000</v>
      </c>
      <c r="H173" s="90">
        <f t="shared" ref="H173:H177" si="53">G173*12</f>
        <v>12000</v>
      </c>
    </row>
    <row r="174" spans="2:8" s="9" customFormat="1" x14ac:dyDescent="0.25">
      <c r="B174" s="54"/>
      <c r="C174" s="105" t="s">
        <v>3</v>
      </c>
      <c r="D174" s="95">
        <v>1</v>
      </c>
      <c r="E174" s="96">
        <v>0.65</v>
      </c>
      <c r="F174" s="90">
        <v>650</v>
      </c>
      <c r="G174" s="90">
        <f t="shared" si="52"/>
        <v>650</v>
      </c>
      <c r="H174" s="90">
        <f t="shared" si="53"/>
        <v>7800</v>
      </c>
    </row>
    <row r="175" spans="2:8" s="9" customFormat="1" x14ac:dyDescent="0.25">
      <c r="B175" s="54"/>
      <c r="C175" s="105" t="s">
        <v>4</v>
      </c>
      <c r="D175" s="95">
        <v>1</v>
      </c>
      <c r="E175" s="96">
        <v>0.55000000000000004</v>
      </c>
      <c r="F175" s="90">
        <v>550</v>
      </c>
      <c r="G175" s="90">
        <f t="shared" si="52"/>
        <v>550</v>
      </c>
      <c r="H175" s="90">
        <f t="shared" si="53"/>
        <v>6600</v>
      </c>
    </row>
    <row r="176" spans="2:8" s="9" customFormat="1" x14ac:dyDescent="0.25">
      <c r="B176" s="54"/>
      <c r="C176" s="105" t="s">
        <v>7</v>
      </c>
      <c r="D176" s="95">
        <v>1</v>
      </c>
      <c r="E176" s="96">
        <v>0.45</v>
      </c>
      <c r="F176" s="90">
        <v>450</v>
      </c>
      <c r="G176" s="90">
        <f t="shared" si="52"/>
        <v>450</v>
      </c>
      <c r="H176" s="90">
        <f t="shared" si="53"/>
        <v>5400</v>
      </c>
    </row>
    <row r="177" spans="2:8" s="9" customFormat="1" x14ac:dyDescent="0.25">
      <c r="B177" s="54"/>
      <c r="C177" s="105" t="s">
        <v>9</v>
      </c>
      <c r="D177" s="95">
        <v>1</v>
      </c>
      <c r="E177" s="96">
        <v>0.7</v>
      </c>
      <c r="F177" s="90">
        <v>700</v>
      </c>
      <c r="G177" s="90">
        <f t="shared" si="52"/>
        <v>700</v>
      </c>
      <c r="H177" s="90">
        <f t="shared" si="53"/>
        <v>8400</v>
      </c>
    </row>
    <row r="178" spans="2:8" x14ac:dyDescent="0.25">
      <c r="B178" s="63">
        <v>8</v>
      </c>
      <c r="C178" s="106" t="s">
        <v>68</v>
      </c>
      <c r="D178" s="107">
        <f>SUM(D179:D183)</f>
        <v>9</v>
      </c>
      <c r="E178" s="107"/>
      <c r="F178" s="108"/>
      <c r="G178" s="108">
        <f>SUM(G179:G183)</f>
        <v>5350</v>
      </c>
      <c r="H178" s="108">
        <f>SUM(H179:H183)</f>
        <v>64200</v>
      </c>
    </row>
    <row r="179" spans="2:8" s="9" customFormat="1" x14ac:dyDescent="0.25">
      <c r="B179" s="54"/>
      <c r="C179" s="105" t="s">
        <v>69</v>
      </c>
      <c r="D179" s="95">
        <v>1</v>
      </c>
      <c r="E179" s="96">
        <v>1</v>
      </c>
      <c r="F179" s="90">
        <v>1000</v>
      </c>
      <c r="G179" s="90">
        <f t="shared" ref="G179:G183" si="54">D179*F179</f>
        <v>1000</v>
      </c>
      <c r="H179" s="90">
        <f t="shared" ref="H179:H183" si="55">G179*12</f>
        <v>12000</v>
      </c>
    </row>
    <row r="180" spans="2:8" s="9" customFormat="1" x14ac:dyDescent="0.25">
      <c r="B180" s="54"/>
      <c r="C180" s="105" t="s">
        <v>3</v>
      </c>
      <c r="D180" s="95">
        <v>1</v>
      </c>
      <c r="E180" s="96">
        <v>0.65</v>
      </c>
      <c r="F180" s="90">
        <v>650</v>
      </c>
      <c r="G180" s="90">
        <f t="shared" si="54"/>
        <v>650</v>
      </c>
      <c r="H180" s="90">
        <f t="shared" si="55"/>
        <v>7800</v>
      </c>
    </row>
    <row r="181" spans="2:8" s="9" customFormat="1" x14ac:dyDescent="0.25">
      <c r="B181" s="54"/>
      <c r="C181" s="105" t="s">
        <v>4</v>
      </c>
      <c r="D181" s="95">
        <v>3</v>
      </c>
      <c r="E181" s="96">
        <v>0.55000000000000004</v>
      </c>
      <c r="F181" s="90">
        <v>550</v>
      </c>
      <c r="G181" s="90">
        <f t="shared" si="54"/>
        <v>1650</v>
      </c>
      <c r="H181" s="90">
        <f t="shared" si="55"/>
        <v>19800</v>
      </c>
    </row>
    <row r="182" spans="2:8" s="9" customFormat="1" x14ac:dyDescent="0.25">
      <c r="B182" s="54"/>
      <c r="C182" s="105" t="s">
        <v>7</v>
      </c>
      <c r="D182" s="95">
        <v>3</v>
      </c>
      <c r="E182" s="96">
        <v>0.45</v>
      </c>
      <c r="F182" s="90">
        <v>450</v>
      </c>
      <c r="G182" s="90">
        <f t="shared" si="54"/>
        <v>1350</v>
      </c>
      <c r="H182" s="90">
        <f t="shared" si="55"/>
        <v>16200</v>
      </c>
    </row>
    <row r="183" spans="2:8" s="9" customFormat="1" x14ac:dyDescent="0.25">
      <c r="B183" s="54"/>
      <c r="C183" s="105" t="s">
        <v>9</v>
      </c>
      <c r="D183" s="95">
        <v>1</v>
      </c>
      <c r="E183" s="96">
        <v>0.7</v>
      </c>
      <c r="F183" s="90">
        <v>700</v>
      </c>
      <c r="G183" s="90">
        <f t="shared" si="54"/>
        <v>700</v>
      </c>
      <c r="H183" s="90">
        <f t="shared" si="55"/>
        <v>8400</v>
      </c>
    </row>
    <row r="184" spans="2:8" ht="36" customHeight="1" x14ac:dyDescent="0.25">
      <c r="B184" s="85" t="s">
        <v>138</v>
      </c>
      <c r="C184" s="103" t="s">
        <v>70</v>
      </c>
      <c r="D184" s="85">
        <f>SUM(D185:D192)</f>
        <v>21</v>
      </c>
      <c r="E184" s="85"/>
      <c r="F184" s="88"/>
      <c r="G184" s="88">
        <f>SUM(G185:G192)</f>
        <v>14500</v>
      </c>
      <c r="H184" s="88">
        <f>SUM(H185:H192)</f>
        <v>174000</v>
      </c>
    </row>
    <row r="185" spans="2:8" s="9" customFormat="1" x14ac:dyDescent="0.25">
      <c r="B185" s="54"/>
      <c r="C185" s="105" t="s">
        <v>37</v>
      </c>
      <c r="D185" s="95">
        <v>1</v>
      </c>
      <c r="E185" s="96">
        <v>1.8</v>
      </c>
      <c r="F185" s="90">
        <v>1800</v>
      </c>
      <c r="G185" s="90">
        <f t="shared" ref="G185:G192" si="56">D185*F185</f>
        <v>1800</v>
      </c>
      <c r="H185" s="90">
        <f t="shared" ref="H185:H192" si="57">G185*12</f>
        <v>21600</v>
      </c>
    </row>
    <row r="186" spans="2:8" s="9" customFormat="1" x14ac:dyDescent="0.25">
      <c r="B186" s="54"/>
      <c r="C186" s="105" t="s">
        <v>2</v>
      </c>
      <c r="D186" s="95">
        <v>1</v>
      </c>
      <c r="E186" s="96">
        <v>1.3</v>
      </c>
      <c r="F186" s="90">
        <v>1300</v>
      </c>
      <c r="G186" s="90">
        <f t="shared" si="56"/>
        <v>1300</v>
      </c>
      <c r="H186" s="90">
        <f t="shared" si="57"/>
        <v>15600</v>
      </c>
    </row>
    <row r="187" spans="2:8" s="9" customFormat="1" x14ac:dyDescent="0.25">
      <c r="B187" s="54"/>
      <c r="C187" s="104" t="s">
        <v>38</v>
      </c>
      <c r="D187" s="95">
        <v>1</v>
      </c>
      <c r="E187" s="96">
        <v>0.7</v>
      </c>
      <c r="F187" s="90">
        <v>700</v>
      </c>
      <c r="G187" s="90">
        <f t="shared" si="56"/>
        <v>700</v>
      </c>
      <c r="H187" s="90">
        <f t="shared" si="57"/>
        <v>8400</v>
      </c>
    </row>
    <row r="188" spans="2:8" s="9" customFormat="1" x14ac:dyDescent="0.25">
      <c r="B188" s="54"/>
      <c r="C188" s="105" t="s">
        <v>9</v>
      </c>
      <c r="D188" s="95">
        <v>1</v>
      </c>
      <c r="E188" s="96">
        <v>0.8</v>
      </c>
      <c r="F188" s="90">
        <v>800</v>
      </c>
      <c r="G188" s="90">
        <f t="shared" si="56"/>
        <v>800</v>
      </c>
      <c r="H188" s="90">
        <f t="shared" si="57"/>
        <v>9600</v>
      </c>
    </row>
    <row r="189" spans="2:8" s="9" customFormat="1" x14ac:dyDescent="0.25">
      <c r="B189" s="54"/>
      <c r="C189" s="104" t="s">
        <v>53</v>
      </c>
      <c r="D189" s="95">
        <v>1</v>
      </c>
      <c r="E189" s="96">
        <v>0.9</v>
      </c>
      <c r="F189" s="90">
        <v>900</v>
      </c>
      <c r="G189" s="90">
        <f t="shared" si="56"/>
        <v>900</v>
      </c>
      <c r="H189" s="90">
        <f t="shared" si="57"/>
        <v>10800</v>
      </c>
    </row>
    <row r="190" spans="2:8" s="9" customFormat="1" x14ac:dyDescent="0.25">
      <c r="B190" s="54"/>
      <c r="C190" s="105" t="s">
        <v>3</v>
      </c>
      <c r="D190" s="95">
        <v>3</v>
      </c>
      <c r="E190" s="96">
        <v>0.7</v>
      </c>
      <c r="F190" s="90">
        <v>700</v>
      </c>
      <c r="G190" s="90">
        <f t="shared" si="56"/>
        <v>2100</v>
      </c>
      <c r="H190" s="90">
        <f t="shared" si="57"/>
        <v>25200</v>
      </c>
    </row>
    <row r="191" spans="2:8" s="9" customFormat="1" x14ac:dyDescent="0.25">
      <c r="B191" s="54"/>
      <c r="C191" s="105" t="s">
        <v>41</v>
      </c>
      <c r="D191" s="95">
        <v>4</v>
      </c>
      <c r="E191" s="96">
        <v>0.6</v>
      </c>
      <c r="F191" s="90">
        <v>600</v>
      </c>
      <c r="G191" s="90">
        <f t="shared" si="56"/>
        <v>2400</v>
      </c>
      <c r="H191" s="90">
        <f t="shared" si="57"/>
        <v>28800</v>
      </c>
    </row>
    <row r="192" spans="2:8" s="9" customFormat="1" x14ac:dyDescent="0.25">
      <c r="B192" s="54"/>
      <c r="C192" s="105" t="s">
        <v>7</v>
      </c>
      <c r="D192" s="95">
        <v>9</v>
      </c>
      <c r="E192" s="96">
        <v>0.5</v>
      </c>
      <c r="F192" s="90">
        <v>500</v>
      </c>
      <c r="G192" s="90">
        <f t="shared" si="56"/>
        <v>4500</v>
      </c>
      <c r="H192" s="90">
        <f t="shared" si="57"/>
        <v>54000</v>
      </c>
    </row>
    <row r="193" spans="2:8" x14ac:dyDescent="0.25">
      <c r="B193" s="63">
        <v>1</v>
      </c>
      <c r="C193" s="106" t="s">
        <v>71</v>
      </c>
      <c r="D193" s="107">
        <f>SUM(D194:D198)</f>
        <v>9</v>
      </c>
      <c r="E193" s="107"/>
      <c r="F193" s="108"/>
      <c r="G193" s="108">
        <f>SUM(G194:G198)</f>
        <v>5450</v>
      </c>
      <c r="H193" s="108">
        <f>SUM(H194:H198)</f>
        <v>65400</v>
      </c>
    </row>
    <row r="194" spans="2:8" s="9" customFormat="1" x14ac:dyDescent="0.25">
      <c r="B194" s="54"/>
      <c r="C194" s="105" t="s">
        <v>40</v>
      </c>
      <c r="D194" s="95">
        <v>1</v>
      </c>
      <c r="E194" s="96">
        <v>1</v>
      </c>
      <c r="F194" s="90">
        <v>1000</v>
      </c>
      <c r="G194" s="90">
        <f t="shared" ref="G194:G198" si="58">D194*F194</f>
        <v>1000</v>
      </c>
      <c r="H194" s="90">
        <f t="shared" ref="H194:H198" si="59">G194*12</f>
        <v>12000</v>
      </c>
    </row>
    <row r="195" spans="2:8" s="9" customFormat="1" x14ac:dyDescent="0.25">
      <c r="B195" s="54"/>
      <c r="C195" s="105" t="s">
        <v>3</v>
      </c>
      <c r="D195" s="95">
        <v>1</v>
      </c>
      <c r="E195" s="96">
        <v>0.65</v>
      </c>
      <c r="F195" s="90">
        <v>650</v>
      </c>
      <c r="G195" s="90">
        <f t="shared" si="58"/>
        <v>650</v>
      </c>
      <c r="H195" s="90">
        <f t="shared" si="59"/>
        <v>7800</v>
      </c>
    </row>
    <row r="196" spans="2:8" s="9" customFormat="1" x14ac:dyDescent="0.25">
      <c r="B196" s="54"/>
      <c r="C196" s="105" t="s">
        <v>4</v>
      </c>
      <c r="D196" s="95">
        <v>4</v>
      </c>
      <c r="E196" s="96">
        <v>0.55000000000000004</v>
      </c>
      <c r="F196" s="90">
        <v>550</v>
      </c>
      <c r="G196" s="90">
        <f t="shared" si="58"/>
        <v>2200</v>
      </c>
      <c r="H196" s="90">
        <f t="shared" si="59"/>
        <v>26400</v>
      </c>
    </row>
    <row r="197" spans="2:8" s="9" customFormat="1" x14ac:dyDescent="0.25">
      <c r="B197" s="54"/>
      <c r="C197" s="105" t="s">
        <v>7</v>
      </c>
      <c r="D197" s="95">
        <v>2</v>
      </c>
      <c r="E197" s="96">
        <v>0.45</v>
      </c>
      <c r="F197" s="90">
        <v>450</v>
      </c>
      <c r="G197" s="90">
        <f t="shared" si="58"/>
        <v>900</v>
      </c>
      <c r="H197" s="90">
        <f t="shared" si="59"/>
        <v>10800</v>
      </c>
    </row>
    <row r="198" spans="2:8" s="9" customFormat="1" x14ac:dyDescent="0.25">
      <c r="B198" s="54"/>
      <c r="C198" s="105" t="s">
        <v>9</v>
      </c>
      <c r="D198" s="95">
        <v>1</v>
      </c>
      <c r="E198" s="96">
        <v>0.7</v>
      </c>
      <c r="F198" s="90">
        <v>700</v>
      </c>
      <c r="G198" s="90">
        <f t="shared" si="58"/>
        <v>700</v>
      </c>
      <c r="H198" s="90">
        <f t="shared" si="59"/>
        <v>8400</v>
      </c>
    </row>
    <row r="199" spans="2:8" x14ac:dyDescent="0.25">
      <c r="B199" s="63">
        <v>2</v>
      </c>
      <c r="C199" s="106" t="s">
        <v>72</v>
      </c>
      <c r="D199" s="107">
        <f>SUM(D200:D204)</f>
        <v>7</v>
      </c>
      <c r="E199" s="107"/>
      <c r="F199" s="108"/>
      <c r="G199" s="108">
        <f>SUM(G200:G204)</f>
        <v>4450</v>
      </c>
      <c r="H199" s="108">
        <f>SUM(H200:H204)</f>
        <v>53400</v>
      </c>
    </row>
    <row r="200" spans="2:8" s="9" customFormat="1" x14ac:dyDescent="0.25">
      <c r="B200" s="54"/>
      <c r="C200" s="105" t="s">
        <v>40</v>
      </c>
      <c r="D200" s="95">
        <v>1</v>
      </c>
      <c r="E200" s="96">
        <v>1</v>
      </c>
      <c r="F200" s="90">
        <v>1000</v>
      </c>
      <c r="G200" s="90">
        <f t="shared" ref="G200:G204" si="60">D200*F200</f>
        <v>1000</v>
      </c>
      <c r="H200" s="90">
        <f t="shared" ref="H200:H204" si="61">G200*12</f>
        <v>12000</v>
      </c>
    </row>
    <row r="201" spans="2:8" s="9" customFormat="1" x14ac:dyDescent="0.25">
      <c r="B201" s="54"/>
      <c r="C201" s="105" t="s">
        <v>3</v>
      </c>
      <c r="D201" s="95">
        <v>1</v>
      </c>
      <c r="E201" s="96">
        <v>0.65</v>
      </c>
      <c r="F201" s="90">
        <v>650</v>
      </c>
      <c r="G201" s="90">
        <f t="shared" si="60"/>
        <v>650</v>
      </c>
      <c r="H201" s="90">
        <f t="shared" si="61"/>
        <v>7800</v>
      </c>
    </row>
    <row r="202" spans="2:8" s="9" customFormat="1" x14ac:dyDescent="0.25">
      <c r="B202" s="54"/>
      <c r="C202" s="105" t="s">
        <v>4</v>
      </c>
      <c r="D202" s="95">
        <v>3</v>
      </c>
      <c r="E202" s="96">
        <v>0.55000000000000004</v>
      </c>
      <c r="F202" s="90">
        <v>550</v>
      </c>
      <c r="G202" s="90">
        <f t="shared" si="60"/>
        <v>1650</v>
      </c>
      <c r="H202" s="90">
        <f t="shared" si="61"/>
        <v>19800</v>
      </c>
    </row>
    <row r="203" spans="2:8" s="9" customFormat="1" x14ac:dyDescent="0.25">
      <c r="B203" s="54"/>
      <c r="C203" s="105" t="s">
        <v>7</v>
      </c>
      <c r="D203" s="95">
        <v>1</v>
      </c>
      <c r="E203" s="96">
        <v>0.45</v>
      </c>
      <c r="F203" s="90">
        <v>450</v>
      </c>
      <c r="G203" s="90">
        <f t="shared" si="60"/>
        <v>450</v>
      </c>
      <c r="H203" s="90">
        <f t="shared" si="61"/>
        <v>5400</v>
      </c>
    </row>
    <row r="204" spans="2:8" s="9" customFormat="1" x14ac:dyDescent="0.25">
      <c r="B204" s="54"/>
      <c r="C204" s="105" t="s">
        <v>9</v>
      </c>
      <c r="D204" s="95">
        <v>1</v>
      </c>
      <c r="E204" s="96">
        <v>0.7</v>
      </c>
      <c r="F204" s="90">
        <v>700</v>
      </c>
      <c r="G204" s="90">
        <f t="shared" si="60"/>
        <v>700</v>
      </c>
      <c r="H204" s="90">
        <f t="shared" si="61"/>
        <v>8400</v>
      </c>
    </row>
    <row r="205" spans="2:8" ht="30" x14ac:dyDescent="0.25">
      <c r="B205" s="63">
        <v>3</v>
      </c>
      <c r="C205" s="106" t="s">
        <v>73</v>
      </c>
      <c r="D205" s="107">
        <f>SUM(D206:D210)</f>
        <v>9</v>
      </c>
      <c r="E205" s="107"/>
      <c r="F205" s="108"/>
      <c r="G205" s="108">
        <f>SUM(G206:G210)</f>
        <v>5350</v>
      </c>
      <c r="H205" s="108">
        <f>SUM(H206:H210)</f>
        <v>64200</v>
      </c>
    </row>
    <row r="206" spans="2:8" s="9" customFormat="1" x14ac:dyDescent="0.25">
      <c r="B206" s="54"/>
      <c r="C206" s="105" t="s">
        <v>40</v>
      </c>
      <c r="D206" s="95">
        <v>1</v>
      </c>
      <c r="E206" s="96">
        <v>1</v>
      </c>
      <c r="F206" s="90">
        <v>1000</v>
      </c>
      <c r="G206" s="90">
        <f t="shared" ref="G206:G210" si="62">D206*F206</f>
        <v>1000</v>
      </c>
      <c r="H206" s="90">
        <f t="shared" ref="H206:H210" si="63">G206*12</f>
        <v>12000</v>
      </c>
    </row>
    <row r="207" spans="2:8" s="9" customFormat="1" x14ac:dyDescent="0.25">
      <c r="B207" s="54"/>
      <c r="C207" s="105" t="s">
        <v>3</v>
      </c>
      <c r="D207" s="95">
        <v>1</v>
      </c>
      <c r="E207" s="96">
        <v>0.65</v>
      </c>
      <c r="F207" s="90">
        <v>650</v>
      </c>
      <c r="G207" s="90">
        <f t="shared" si="62"/>
        <v>650</v>
      </c>
      <c r="H207" s="90">
        <f t="shared" si="63"/>
        <v>7800</v>
      </c>
    </row>
    <row r="208" spans="2:8" s="9" customFormat="1" x14ac:dyDescent="0.25">
      <c r="B208" s="54"/>
      <c r="C208" s="105" t="s">
        <v>4</v>
      </c>
      <c r="D208" s="95">
        <v>3</v>
      </c>
      <c r="E208" s="96">
        <v>0.55000000000000004</v>
      </c>
      <c r="F208" s="90">
        <v>550</v>
      </c>
      <c r="G208" s="90">
        <f t="shared" si="62"/>
        <v>1650</v>
      </c>
      <c r="H208" s="90">
        <f t="shared" si="63"/>
        <v>19800</v>
      </c>
    </row>
    <row r="209" spans="2:8" s="9" customFormat="1" x14ac:dyDescent="0.25">
      <c r="B209" s="54"/>
      <c r="C209" s="105" t="s">
        <v>7</v>
      </c>
      <c r="D209" s="95">
        <v>3</v>
      </c>
      <c r="E209" s="96">
        <v>0.45</v>
      </c>
      <c r="F209" s="90">
        <v>450</v>
      </c>
      <c r="G209" s="90">
        <f t="shared" si="62"/>
        <v>1350</v>
      </c>
      <c r="H209" s="90">
        <f t="shared" si="63"/>
        <v>16200</v>
      </c>
    </row>
    <row r="210" spans="2:8" s="9" customFormat="1" x14ac:dyDescent="0.25">
      <c r="B210" s="54"/>
      <c r="C210" s="105" t="s">
        <v>9</v>
      </c>
      <c r="D210" s="95">
        <v>1</v>
      </c>
      <c r="E210" s="96">
        <v>0.7</v>
      </c>
      <c r="F210" s="90">
        <v>700</v>
      </c>
      <c r="G210" s="90">
        <f t="shared" si="62"/>
        <v>700</v>
      </c>
      <c r="H210" s="90">
        <f t="shared" si="63"/>
        <v>8400</v>
      </c>
    </row>
    <row r="211" spans="2:8" x14ac:dyDescent="0.25">
      <c r="B211" s="63">
        <v>4</v>
      </c>
      <c r="C211" s="106" t="s">
        <v>74</v>
      </c>
      <c r="D211" s="107">
        <f>SUM(D212:D216)</f>
        <v>10</v>
      </c>
      <c r="E211" s="107"/>
      <c r="F211" s="108"/>
      <c r="G211" s="108">
        <f>SUM(G212:G216)</f>
        <v>6100</v>
      </c>
      <c r="H211" s="108">
        <f>SUM(H212:H216)</f>
        <v>73200</v>
      </c>
    </row>
    <row r="212" spans="2:8" s="9" customFormat="1" x14ac:dyDescent="0.25">
      <c r="B212" s="54"/>
      <c r="C212" s="105" t="s">
        <v>40</v>
      </c>
      <c r="D212" s="95">
        <v>1</v>
      </c>
      <c r="E212" s="96">
        <v>1</v>
      </c>
      <c r="F212" s="90">
        <v>1000</v>
      </c>
      <c r="G212" s="90">
        <f t="shared" ref="G212:G216" si="64">D212*F212</f>
        <v>1000</v>
      </c>
      <c r="H212" s="90">
        <f t="shared" ref="H212:H216" si="65">G212*12</f>
        <v>12000</v>
      </c>
    </row>
    <row r="213" spans="2:8" s="9" customFormat="1" x14ac:dyDescent="0.25">
      <c r="B213" s="54"/>
      <c r="C213" s="105" t="s">
        <v>3</v>
      </c>
      <c r="D213" s="95">
        <v>2</v>
      </c>
      <c r="E213" s="96">
        <v>0.65</v>
      </c>
      <c r="F213" s="90">
        <v>650</v>
      </c>
      <c r="G213" s="90">
        <f t="shared" si="64"/>
        <v>1300</v>
      </c>
      <c r="H213" s="90">
        <f t="shared" si="65"/>
        <v>15600</v>
      </c>
    </row>
    <row r="214" spans="2:8" s="9" customFormat="1" x14ac:dyDescent="0.25">
      <c r="B214" s="54"/>
      <c r="C214" s="105" t="s">
        <v>4</v>
      </c>
      <c r="D214" s="95">
        <v>4</v>
      </c>
      <c r="E214" s="96">
        <v>0.55000000000000004</v>
      </c>
      <c r="F214" s="90">
        <v>550</v>
      </c>
      <c r="G214" s="90">
        <f t="shared" si="64"/>
        <v>2200</v>
      </c>
      <c r="H214" s="90">
        <f t="shared" si="65"/>
        <v>26400</v>
      </c>
    </row>
    <row r="215" spans="2:8" s="9" customFormat="1" x14ac:dyDescent="0.25">
      <c r="B215" s="54"/>
      <c r="C215" s="105" t="s">
        <v>7</v>
      </c>
      <c r="D215" s="95">
        <v>2</v>
      </c>
      <c r="E215" s="96">
        <v>0.45</v>
      </c>
      <c r="F215" s="90">
        <v>450</v>
      </c>
      <c r="G215" s="90">
        <f t="shared" si="64"/>
        <v>900</v>
      </c>
      <c r="H215" s="90">
        <f t="shared" si="65"/>
        <v>10800</v>
      </c>
    </row>
    <row r="216" spans="2:8" s="9" customFormat="1" x14ac:dyDescent="0.25">
      <c r="B216" s="54"/>
      <c r="C216" s="105" t="s">
        <v>9</v>
      </c>
      <c r="D216" s="95">
        <v>1</v>
      </c>
      <c r="E216" s="96">
        <v>0.7</v>
      </c>
      <c r="F216" s="90">
        <v>700</v>
      </c>
      <c r="G216" s="90">
        <f t="shared" si="64"/>
        <v>700</v>
      </c>
      <c r="H216" s="90">
        <f t="shared" si="65"/>
        <v>8400</v>
      </c>
    </row>
    <row r="217" spans="2:8" ht="30" x14ac:dyDescent="0.25">
      <c r="B217" s="63">
        <v>5</v>
      </c>
      <c r="C217" s="106" t="s">
        <v>75</v>
      </c>
      <c r="D217" s="107">
        <f>SUM(D218:D222)</f>
        <v>7</v>
      </c>
      <c r="E217" s="107"/>
      <c r="F217" s="108"/>
      <c r="G217" s="108">
        <f>SUM(G218:G222)</f>
        <v>4350</v>
      </c>
      <c r="H217" s="108">
        <f>SUM(H218:H222)</f>
        <v>52200</v>
      </c>
    </row>
    <row r="218" spans="2:8" s="9" customFormat="1" x14ac:dyDescent="0.25">
      <c r="B218" s="54"/>
      <c r="C218" s="105" t="s">
        <v>40</v>
      </c>
      <c r="D218" s="95">
        <v>1</v>
      </c>
      <c r="E218" s="96">
        <v>1</v>
      </c>
      <c r="F218" s="90">
        <v>1000</v>
      </c>
      <c r="G218" s="90">
        <f t="shared" ref="G218:G222" si="66">D218*F218</f>
        <v>1000</v>
      </c>
      <c r="H218" s="90">
        <f t="shared" ref="H218:H222" si="67">G218*12</f>
        <v>12000</v>
      </c>
    </row>
    <row r="219" spans="2:8" s="9" customFormat="1" x14ac:dyDescent="0.25">
      <c r="B219" s="54"/>
      <c r="C219" s="105" t="s">
        <v>3</v>
      </c>
      <c r="D219" s="95">
        <v>1</v>
      </c>
      <c r="E219" s="96">
        <v>0.65</v>
      </c>
      <c r="F219" s="90">
        <v>650</v>
      </c>
      <c r="G219" s="90">
        <f t="shared" si="66"/>
        <v>650</v>
      </c>
      <c r="H219" s="90">
        <f t="shared" si="67"/>
        <v>7800</v>
      </c>
    </row>
    <row r="220" spans="2:8" s="9" customFormat="1" x14ac:dyDescent="0.25">
      <c r="B220" s="54"/>
      <c r="C220" s="105" t="s">
        <v>41</v>
      </c>
      <c r="D220" s="95">
        <v>2</v>
      </c>
      <c r="E220" s="96">
        <v>0.55000000000000004</v>
      </c>
      <c r="F220" s="90">
        <v>550</v>
      </c>
      <c r="G220" s="90">
        <f t="shared" si="66"/>
        <v>1100</v>
      </c>
      <c r="H220" s="90">
        <f t="shared" si="67"/>
        <v>13200</v>
      </c>
    </row>
    <row r="221" spans="2:8" s="9" customFormat="1" x14ac:dyDescent="0.25">
      <c r="B221" s="54"/>
      <c r="C221" s="105" t="s">
        <v>7</v>
      </c>
      <c r="D221" s="95">
        <v>2</v>
      </c>
      <c r="E221" s="96">
        <v>0.45</v>
      </c>
      <c r="F221" s="90">
        <v>450</v>
      </c>
      <c r="G221" s="90">
        <f t="shared" si="66"/>
        <v>900</v>
      </c>
      <c r="H221" s="90">
        <f t="shared" si="67"/>
        <v>10800</v>
      </c>
    </row>
    <row r="222" spans="2:8" s="9" customFormat="1" x14ac:dyDescent="0.25">
      <c r="B222" s="54"/>
      <c r="C222" s="105" t="s">
        <v>9</v>
      </c>
      <c r="D222" s="95">
        <v>1</v>
      </c>
      <c r="E222" s="96">
        <v>0.7</v>
      </c>
      <c r="F222" s="90">
        <v>700</v>
      </c>
      <c r="G222" s="90">
        <f t="shared" si="66"/>
        <v>700</v>
      </c>
      <c r="H222" s="90">
        <f t="shared" si="67"/>
        <v>8400</v>
      </c>
    </row>
    <row r="223" spans="2:8" ht="30" x14ac:dyDescent="0.25">
      <c r="B223" s="63">
        <v>6</v>
      </c>
      <c r="C223" s="106" t="s">
        <v>76</v>
      </c>
      <c r="D223" s="107">
        <f>SUM(D224:D228)</f>
        <v>8</v>
      </c>
      <c r="E223" s="107"/>
      <c r="F223" s="108"/>
      <c r="G223" s="108">
        <f>SUM(G224:G228)</f>
        <v>5100</v>
      </c>
      <c r="H223" s="108">
        <f>SUM(H224:H228)</f>
        <v>61200</v>
      </c>
    </row>
    <row r="224" spans="2:8" s="9" customFormat="1" x14ac:dyDescent="0.25">
      <c r="B224" s="54"/>
      <c r="C224" s="105" t="s">
        <v>40</v>
      </c>
      <c r="D224" s="95">
        <v>1</v>
      </c>
      <c r="E224" s="96">
        <v>1</v>
      </c>
      <c r="F224" s="90">
        <v>1000</v>
      </c>
      <c r="G224" s="90">
        <f t="shared" ref="G224:G228" si="68">D224*F224</f>
        <v>1000</v>
      </c>
      <c r="H224" s="90">
        <f t="shared" ref="H224:H228" si="69">G224*12</f>
        <v>12000</v>
      </c>
    </row>
    <row r="225" spans="2:8" s="9" customFormat="1" x14ac:dyDescent="0.25">
      <c r="B225" s="54"/>
      <c r="C225" s="105" t="s">
        <v>3</v>
      </c>
      <c r="D225" s="95">
        <v>2</v>
      </c>
      <c r="E225" s="96">
        <v>0.65</v>
      </c>
      <c r="F225" s="90">
        <v>650</v>
      </c>
      <c r="G225" s="90">
        <f t="shared" si="68"/>
        <v>1300</v>
      </c>
      <c r="H225" s="90">
        <f t="shared" si="69"/>
        <v>15600</v>
      </c>
    </row>
    <row r="226" spans="2:8" s="9" customFormat="1" x14ac:dyDescent="0.25">
      <c r="B226" s="54"/>
      <c r="C226" s="105" t="s">
        <v>41</v>
      </c>
      <c r="D226" s="95">
        <v>3</v>
      </c>
      <c r="E226" s="96">
        <v>0.55000000000000004</v>
      </c>
      <c r="F226" s="90">
        <v>550</v>
      </c>
      <c r="G226" s="90">
        <f t="shared" si="68"/>
        <v>1650</v>
      </c>
      <c r="H226" s="90">
        <f t="shared" si="69"/>
        <v>19800</v>
      </c>
    </row>
    <row r="227" spans="2:8" s="9" customFormat="1" x14ac:dyDescent="0.25">
      <c r="B227" s="54"/>
      <c r="C227" s="105" t="s">
        <v>7</v>
      </c>
      <c r="D227" s="95">
        <v>1</v>
      </c>
      <c r="E227" s="96">
        <v>0.45</v>
      </c>
      <c r="F227" s="90">
        <v>450</v>
      </c>
      <c r="G227" s="90">
        <f t="shared" si="68"/>
        <v>450</v>
      </c>
      <c r="H227" s="90">
        <f t="shared" si="69"/>
        <v>5400</v>
      </c>
    </row>
    <row r="228" spans="2:8" s="9" customFormat="1" x14ac:dyDescent="0.25">
      <c r="B228" s="54"/>
      <c r="C228" s="105" t="s">
        <v>9</v>
      </c>
      <c r="D228" s="95">
        <v>1</v>
      </c>
      <c r="E228" s="96">
        <v>0.7</v>
      </c>
      <c r="F228" s="90">
        <v>700</v>
      </c>
      <c r="G228" s="90">
        <f t="shared" si="68"/>
        <v>700</v>
      </c>
      <c r="H228" s="90">
        <f t="shared" si="69"/>
        <v>8400</v>
      </c>
    </row>
    <row r="229" spans="2:8" ht="30" x14ac:dyDescent="0.25">
      <c r="B229" s="63">
        <v>7</v>
      </c>
      <c r="C229" s="106" t="s">
        <v>77</v>
      </c>
      <c r="D229" s="107">
        <f>SUM(D230:D234)</f>
        <v>11</v>
      </c>
      <c r="E229" s="107"/>
      <c r="F229" s="108"/>
      <c r="G229" s="108">
        <f>SUM(G230:G234)</f>
        <v>6650</v>
      </c>
      <c r="H229" s="108">
        <f>SUM(H230:H234)</f>
        <v>79800</v>
      </c>
    </row>
    <row r="230" spans="2:8" s="9" customFormat="1" x14ac:dyDescent="0.25">
      <c r="B230" s="54"/>
      <c r="C230" s="105" t="s">
        <v>40</v>
      </c>
      <c r="D230" s="95">
        <v>1</v>
      </c>
      <c r="E230" s="96">
        <v>1</v>
      </c>
      <c r="F230" s="90">
        <v>1000</v>
      </c>
      <c r="G230" s="90">
        <f t="shared" ref="G230:G234" si="70">D230*F230</f>
        <v>1000</v>
      </c>
      <c r="H230" s="90">
        <f t="shared" ref="H230:H234" si="71">G230*12</f>
        <v>12000</v>
      </c>
    </row>
    <row r="231" spans="2:8" s="9" customFormat="1" x14ac:dyDescent="0.25">
      <c r="B231" s="54"/>
      <c r="C231" s="105" t="s">
        <v>15</v>
      </c>
      <c r="D231" s="95">
        <v>2</v>
      </c>
      <c r="E231" s="96">
        <v>0.65</v>
      </c>
      <c r="F231" s="90">
        <v>650</v>
      </c>
      <c r="G231" s="90">
        <f t="shared" si="70"/>
        <v>1300</v>
      </c>
      <c r="H231" s="90">
        <f t="shared" si="71"/>
        <v>15600</v>
      </c>
    </row>
    <row r="232" spans="2:8" s="9" customFormat="1" x14ac:dyDescent="0.25">
      <c r="B232" s="54"/>
      <c r="C232" s="105" t="s">
        <v>41</v>
      </c>
      <c r="D232" s="95">
        <v>5</v>
      </c>
      <c r="E232" s="96">
        <v>0.55000000000000004</v>
      </c>
      <c r="F232" s="90">
        <v>550</v>
      </c>
      <c r="G232" s="90">
        <f t="shared" si="70"/>
        <v>2750</v>
      </c>
      <c r="H232" s="90">
        <f t="shared" si="71"/>
        <v>33000</v>
      </c>
    </row>
    <row r="233" spans="2:8" s="9" customFormat="1" x14ac:dyDescent="0.25">
      <c r="B233" s="54"/>
      <c r="C233" s="105" t="s">
        <v>7</v>
      </c>
      <c r="D233" s="95">
        <v>2</v>
      </c>
      <c r="E233" s="96">
        <v>0.45</v>
      </c>
      <c r="F233" s="90">
        <v>450</v>
      </c>
      <c r="G233" s="90">
        <f t="shared" si="70"/>
        <v>900</v>
      </c>
      <c r="H233" s="90">
        <f t="shared" si="71"/>
        <v>10800</v>
      </c>
    </row>
    <row r="234" spans="2:8" s="9" customFormat="1" x14ac:dyDescent="0.25">
      <c r="B234" s="54"/>
      <c r="C234" s="105" t="s">
        <v>9</v>
      </c>
      <c r="D234" s="95">
        <v>1</v>
      </c>
      <c r="E234" s="96">
        <v>0.7</v>
      </c>
      <c r="F234" s="90">
        <v>700</v>
      </c>
      <c r="G234" s="90">
        <f t="shared" si="70"/>
        <v>700</v>
      </c>
      <c r="H234" s="90">
        <f t="shared" si="71"/>
        <v>8400</v>
      </c>
    </row>
    <row r="235" spans="2:8" ht="25.5" customHeight="1" x14ac:dyDescent="0.25">
      <c r="B235" s="85" t="s">
        <v>139</v>
      </c>
      <c r="C235" s="103" t="s">
        <v>78</v>
      </c>
      <c r="D235" s="85">
        <f>SUM(D236:D243)</f>
        <v>19</v>
      </c>
      <c r="E235" s="85"/>
      <c r="F235" s="88"/>
      <c r="G235" s="88">
        <f>SUM(G236:G243)</f>
        <v>13600</v>
      </c>
      <c r="H235" s="88">
        <f>SUM(H236:H243)</f>
        <v>163200</v>
      </c>
    </row>
    <row r="236" spans="2:8" s="9" customFormat="1" x14ac:dyDescent="0.25">
      <c r="B236" s="54"/>
      <c r="C236" s="105" t="s">
        <v>37</v>
      </c>
      <c r="D236" s="95">
        <v>1</v>
      </c>
      <c r="E236" s="96">
        <v>1.8</v>
      </c>
      <c r="F236" s="90">
        <v>1800</v>
      </c>
      <c r="G236" s="90">
        <f t="shared" ref="G236:G243" si="72">D236*F236</f>
        <v>1800</v>
      </c>
      <c r="H236" s="90">
        <f t="shared" ref="H236:H243" si="73">G236*12</f>
        <v>21600</v>
      </c>
    </row>
    <row r="237" spans="2:8" s="9" customFormat="1" x14ac:dyDescent="0.25">
      <c r="B237" s="54"/>
      <c r="C237" s="105" t="s">
        <v>2</v>
      </c>
      <c r="D237" s="95">
        <v>1</v>
      </c>
      <c r="E237" s="96">
        <v>1.3</v>
      </c>
      <c r="F237" s="90">
        <v>1300</v>
      </c>
      <c r="G237" s="90">
        <f t="shared" si="72"/>
        <v>1300</v>
      </c>
      <c r="H237" s="90">
        <f t="shared" si="73"/>
        <v>15600</v>
      </c>
    </row>
    <row r="238" spans="2:8" s="9" customFormat="1" x14ac:dyDescent="0.25">
      <c r="B238" s="54"/>
      <c r="C238" s="104" t="s">
        <v>38</v>
      </c>
      <c r="D238" s="95">
        <v>1</v>
      </c>
      <c r="E238" s="96">
        <v>0.7</v>
      </c>
      <c r="F238" s="90">
        <v>700</v>
      </c>
      <c r="G238" s="90">
        <f t="shared" si="72"/>
        <v>700</v>
      </c>
      <c r="H238" s="90">
        <f t="shared" si="73"/>
        <v>8400</v>
      </c>
    </row>
    <row r="239" spans="2:8" s="9" customFormat="1" x14ac:dyDescent="0.25">
      <c r="B239" s="54"/>
      <c r="C239" s="105" t="s">
        <v>9</v>
      </c>
      <c r="D239" s="95">
        <v>1</v>
      </c>
      <c r="E239" s="96">
        <v>0.8</v>
      </c>
      <c r="F239" s="90">
        <v>800</v>
      </c>
      <c r="G239" s="90">
        <f t="shared" si="72"/>
        <v>800</v>
      </c>
      <c r="H239" s="90">
        <f t="shared" si="73"/>
        <v>9600</v>
      </c>
    </row>
    <row r="240" spans="2:8" s="9" customFormat="1" x14ac:dyDescent="0.25">
      <c r="B240" s="54"/>
      <c r="C240" s="104" t="s">
        <v>53</v>
      </c>
      <c r="D240" s="95">
        <v>1</v>
      </c>
      <c r="E240" s="96">
        <v>0.9</v>
      </c>
      <c r="F240" s="90">
        <v>900</v>
      </c>
      <c r="G240" s="90">
        <f t="shared" si="72"/>
        <v>900</v>
      </c>
      <c r="H240" s="90">
        <f t="shared" si="73"/>
        <v>10800</v>
      </c>
    </row>
    <row r="241" spans="2:8" s="9" customFormat="1" x14ac:dyDescent="0.25">
      <c r="B241" s="54"/>
      <c r="C241" s="105" t="s">
        <v>3</v>
      </c>
      <c r="D241" s="95">
        <v>3</v>
      </c>
      <c r="E241" s="96">
        <v>0.7</v>
      </c>
      <c r="F241" s="90">
        <v>700</v>
      </c>
      <c r="G241" s="90">
        <f t="shared" si="72"/>
        <v>2100</v>
      </c>
      <c r="H241" s="90">
        <f t="shared" si="73"/>
        <v>25200</v>
      </c>
    </row>
    <row r="242" spans="2:8" s="9" customFormat="1" x14ac:dyDescent="0.25">
      <c r="B242" s="54"/>
      <c r="C242" s="105" t="s">
        <v>41</v>
      </c>
      <c r="D242" s="95">
        <v>5</v>
      </c>
      <c r="E242" s="96">
        <v>0.6</v>
      </c>
      <c r="F242" s="90">
        <v>600</v>
      </c>
      <c r="G242" s="90">
        <f t="shared" si="72"/>
        <v>3000</v>
      </c>
      <c r="H242" s="90">
        <f t="shared" si="73"/>
        <v>36000</v>
      </c>
    </row>
    <row r="243" spans="2:8" s="9" customFormat="1" x14ac:dyDescent="0.25">
      <c r="B243" s="54"/>
      <c r="C243" s="105" t="s">
        <v>7</v>
      </c>
      <c r="D243" s="95">
        <v>6</v>
      </c>
      <c r="E243" s="96">
        <v>0.5</v>
      </c>
      <c r="F243" s="90">
        <v>500</v>
      </c>
      <c r="G243" s="90">
        <f t="shared" si="72"/>
        <v>3000</v>
      </c>
      <c r="H243" s="90">
        <f t="shared" si="73"/>
        <v>36000</v>
      </c>
    </row>
    <row r="244" spans="2:8" ht="30" x14ac:dyDescent="0.25">
      <c r="B244" s="63">
        <v>1</v>
      </c>
      <c r="C244" s="106" t="s">
        <v>79</v>
      </c>
      <c r="D244" s="107">
        <f>SUM(D245:D249)</f>
        <v>10</v>
      </c>
      <c r="E244" s="107"/>
      <c r="F244" s="108"/>
      <c r="G244" s="108">
        <f>SUM(G245:G249)</f>
        <v>6000</v>
      </c>
      <c r="H244" s="108">
        <f>SUM(H245:H249)</f>
        <v>72000</v>
      </c>
    </row>
    <row r="245" spans="2:8" s="9" customFormat="1" x14ac:dyDescent="0.25">
      <c r="B245" s="54"/>
      <c r="C245" s="105" t="s">
        <v>40</v>
      </c>
      <c r="D245" s="95">
        <v>1</v>
      </c>
      <c r="E245" s="96">
        <v>1</v>
      </c>
      <c r="F245" s="90">
        <v>1000</v>
      </c>
      <c r="G245" s="90">
        <f t="shared" ref="G245:G249" si="74">D245*F245</f>
        <v>1000</v>
      </c>
      <c r="H245" s="90">
        <f t="shared" ref="H245:H249" si="75">G245*12</f>
        <v>12000</v>
      </c>
    </row>
    <row r="246" spans="2:8" s="9" customFormat="1" x14ac:dyDescent="0.25">
      <c r="B246" s="54"/>
      <c r="C246" s="105" t="s">
        <v>3</v>
      </c>
      <c r="D246" s="95">
        <v>1</v>
      </c>
      <c r="E246" s="96">
        <v>0.65</v>
      </c>
      <c r="F246" s="90">
        <v>650</v>
      </c>
      <c r="G246" s="90">
        <f t="shared" si="74"/>
        <v>650</v>
      </c>
      <c r="H246" s="90">
        <f t="shared" si="75"/>
        <v>7800</v>
      </c>
    </row>
    <row r="247" spans="2:8" s="9" customFormat="1" x14ac:dyDescent="0.25">
      <c r="B247" s="54"/>
      <c r="C247" s="105" t="s">
        <v>4</v>
      </c>
      <c r="D247" s="95">
        <v>5</v>
      </c>
      <c r="E247" s="96">
        <v>0.55000000000000004</v>
      </c>
      <c r="F247" s="90">
        <v>550</v>
      </c>
      <c r="G247" s="90">
        <f t="shared" si="74"/>
        <v>2750</v>
      </c>
      <c r="H247" s="90">
        <f t="shared" si="75"/>
        <v>33000</v>
      </c>
    </row>
    <row r="248" spans="2:8" s="9" customFormat="1" x14ac:dyDescent="0.25">
      <c r="B248" s="54"/>
      <c r="C248" s="105" t="s">
        <v>7</v>
      </c>
      <c r="D248" s="95">
        <v>2</v>
      </c>
      <c r="E248" s="96">
        <v>0.45</v>
      </c>
      <c r="F248" s="90">
        <v>450</v>
      </c>
      <c r="G248" s="90">
        <f t="shared" si="74"/>
        <v>900</v>
      </c>
      <c r="H248" s="90">
        <f t="shared" si="75"/>
        <v>10800</v>
      </c>
    </row>
    <row r="249" spans="2:8" s="9" customFormat="1" x14ac:dyDescent="0.25">
      <c r="B249" s="54"/>
      <c r="C249" s="105" t="s">
        <v>9</v>
      </c>
      <c r="D249" s="95">
        <v>1</v>
      </c>
      <c r="E249" s="96">
        <v>0.7</v>
      </c>
      <c r="F249" s="90">
        <v>700</v>
      </c>
      <c r="G249" s="90">
        <f t="shared" si="74"/>
        <v>700</v>
      </c>
      <c r="H249" s="90">
        <f t="shared" si="75"/>
        <v>8400</v>
      </c>
    </row>
    <row r="250" spans="2:8" x14ac:dyDescent="0.25">
      <c r="B250" s="63">
        <v>2</v>
      </c>
      <c r="C250" s="106" t="s">
        <v>80</v>
      </c>
      <c r="D250" s="107">
        <f>SUM(D251:D255)</f>
        <v>7</v>
      </c>
      <c r="E250" s="107"/>
      <c r="F250" s="108"/>
      <c r="G250" s="108">
        <f>SUM(G251:G255)</f>
        <v>4350</v>
      </c>
      <c r="H250" s="108">
        <f>SUM(H251:H255)</f>
        <v>52200</v>
      </c>
    </row>
    <row r="251" spans="2:8" s="9" customFormat="1" x14ac:dyDescent="0.25">
      <c r="B251" s="54"/>
      <c r="C251" s="105" t="s">
        <v>40</v>
      </c>
      <c r="D251" s="95">
        <v>1</v>
      </c>
      <c r="E251" s="96">
        <v>1</v>
      </c>
      <c r="F251" s="90">
        <v>1000</v>
      </c>
      <c r="G251" s="90">
        <f t="shared" ref="G251:G255" si="76">D251*F251</f>
        <v>1000</v>
      </c>
      <c r="H251" s="90">
        <f t="shared" ref="H251:H255" si="77">G251*12</f>
        <v>12000</v>
      </c>
    </row>
    <row r="252" spans="2:8" s="9" customFormat="1" x14ac:dyDescent="0.25">
      <c r="B252" s="54"/>
      <c r="C252" s="105" t="s">
        <v>3</v>
      </c>
      <c r="D252" s="95">
        <v>1</v>
      </c>
      <c r="E252" s="96">
        <v>0.65</v>
      </c>
      <c r="F252" s="90">
        <v>650</v>
      </c>
      <c r="G252" s="90">
        <f t="shared" si="76"/>
        <v>650</v>
      </c>
      <c r="H252" s="90">
        <f t="shared" si="77"/>
        <v>7800</v>
      </c>
    </row>
    <row r="253" spans="2:8" s="9" customFormat="1" x14ac:dyDescent="0.25">
      <c r="B253" s="54"/>
      <c r="C253" s="105" t="s">
        <v>4</v>
      </c>
      <c r="D253" s="95">
        <v>2</v>
      </c>
      <c r="E253" s="96">
        <v>0.55000000000000004</v>
      </c>
      <c r="F253" s="90">
        <v>550</v>
      </c>
      <c r="G253" s="90">
        <f t="shared" si="76"/>
        <v>1100</v>
      </c>
      <c r="H253" s="90">
        <f t="shared" si="77"/>
        <v>13200</v>
      </c>
    </row>
    <row r="254" spans="2:8" s="9" customFormat="1" x14ac:dyDescent="0.25">
      <c r="B254" s="54"/>
      <c r="C254" s="105" t="s">
        <v>7</v>
      </c>
      <c r="D254" s="95">
        <v>2</v>
      </c>
      <c r="E254" s="96">
        <v>0.45</v>
      </c>
      <c r="F254" s="90">
        <v>450</v>
      </c>
      <c r="G254" s="90">
        <f t="shared" si="76"/>
        <v>900</v>
      </c>
      <c r="H254" s="90">
        <f t="shared" si="77"/>
        <v>10800</v>
      </c>
    </row>
    <row r="255" spans="2:8" s="9" customFormat="1" x14ac:dyDescent="0.25">
      <c r="B255" s="54"/>
      <c r="C255" s="105" t="s">
        <v>9</v>
      </c>
      <c r="D255" s="95">
        <v>1</v>
      </c>
      <c r="E255" s="96">
        <v>0.7</v>
      </c>
      <c r="F255" s="90">
        <v>700</v>
      </c>
      <c r="G255" s="90">
        <f t="shared" si="76"/>
        <v>700</v>
      </c>
      <c r="H255" s="90">
        <f t="shared" si="77"/>
        <v>8400</v>
      </c>
    </row>
    <row r="256" spans="2:8" x14ac:dyDescent="0.25">
      <c r="B256" s="63">
        <v>3</v>
      </c>
      <c r="C256" s="106" t="s">
        <v>81</v>
      </c>
      <c r="D256" s="107">
        <f>SUM(D257:D261)</f>
        <v>7</v>
      </c>
      <c r="E256" s="107"/>
      <c r="F256" s="108"/>
      <c r="G256" s="108">
        <f>SUM(G257:G261)</f>
        <v>4350</v>
      </c>
      <c r="H256" s="108">
        <f>SUM(H257:H261)</f>
        <v>52200</v>
      </c>
    </row>
    <row r="257" spans="2:8" s="9" customFormat="1" x14ac:dyDescent="0.25">
      <c r="B257" s="54"/>
      <c r="C257" s="105" t="s">
        <v>40</v>
      </c>
      <c r="D257" s="95">
        <v>1</v>
      </c>
      <c r="E257" s="96">
        <v>1</v>
      </c>
      <c r="F257" s="90">
        <v>1000</v>
      </c>
      <c r="G257" s="90">
        <f t="shared" ref="G257:G261" si="78">D257*F257</f>
        <v>1000</v>
      </c>
      <c r="H257" s="90">
        <f t="shared" ref="H257:H261" si="79">G257*12</f>
        <v>12000</v>
      </c>
    </row>
    <row r="258" spans="2:8" s="9" customFormat="1" x14ac:dyDescent="0.25">
      <c r="B258" s="54"/>
      <c r="C258" s="105" t="s">
        <v>3</v>
      </c>
      <c r="D258" s="95">
        <v>1</v>
      </c>
      <c r="E258" s="96">
        <v>0.65</v>
      </c>
      <c r="F258" s="90">
        <v>650</v>
      </c>
      <c r="G258" s="90">
        <f t="shared" si="78"/>
        <v>650</v>
      </c>
      <c r="H258" s="90">
        <f t="shared" si="79"/>
        <v>7800</v>
      </c>
    </row>
    <row r="259" spans="2:8" s="9" customFormat="1" x14ac:dyDescent="0.25">
      <c r="B259" s="54"/>
      <c r="C259" s="105" t="s">
        <v>4</v>
      </c>
      <c r="D259" s="95">
        <v>2</v>
      </c>
      <c r="E259" s="96">
        <v>0.55000000000000004</v>
      </c>
      <c r="F259" s="90">
        <v>550</v>
      </c>
      <c r="G259" s="90">
        <f t="shared" si="78"/>
        <v>1100</v>
      </c>
      <c r="H259" s="90">
        <f t="shared" si="79"/>
        <v>13200</v>
      </c>
    </row>
    <row r="260" spans="2:8" s="9" customFormat="1" x14ac:dyDescent="0.25">
      <c r="B260" s="54"/>
      <c r="C260" s="105" t="s">
        <v>7</v>
      </c>
      <c r="D260" s="95">
        <v>2</v>
      </c>
      <c r="E260" s="96">
        <v>0.45</v>
      </c>
      <c r="F260" s="90">
        <v>450</v>
      </c>
      <c r="G260" s="90">
        <f t="shared" si="78"/>
        <v>900</v>
      </c>
      <c r="H260" s="90">
        <f t="shared" si="79"/>
        <v>10800</v>
      </c>
    </row>
    <row r="261" spans="2:8" s="9" customFormat="1" x14ac:dyDescent="0.25">
      <c r="B261" s="54"/>
      <c r="C261" s="105" t="s">
        <v>9</v>
      </c>
      <c r="D261" s="95">
        <v>1</v>
      </c>
      <c r="E261" s="96">
        <v>0.7</v>
      </c>
      <c r="F261" s="90">
        <v>700</v>
      </c>
      <c r="G261" s="90">
        <f t="shared" si="78"/>
        <v>700</v>
      </c>
      <c r="H261" s="90">
        <f t="shared" si="79"/>
        <v>8400</v>
      </c>
    </row>
    <row r="262" spans="2:8" ht="30" x14ac:dyDescent="0.25">
      <c r="B262" s="63">
        <v>4</v>
      </c>
      <c r="C262" s="106" t="s">
        <v>82</v>
      </c>
      <c r="D262" s="107">
        <f>SUM(D263:D267)</f>
        <v>7</v>
      </c>
      <c r="E262" s="107"/>
      <c r="F262" s="108"/>
      <c r="G262" s="108">
        <f>SUM(G263:G267)</f>
        <v>4350</v>
      </c>
      <c r="H262" s="108">
        <f>SUM(H263:H267)</f>
        <v>52200</v>
      </c>
    </row>
    <row r="263" spans="2:8" s="9" customFormat="1" x14ac:dyDescent="0.25">
      <c r="B263" s="54"/>
      <c r="C263" s="105" t="s">
        <v>40</v>
      </c>
      <c r="D263" s="95">
        <v>1</v>
      </c>
      <c r="E263" s="96">
        <v>1</v>
      </c>
      <c r="F263" s="90">
        <v>1000</v>
      </c>
      <c r="G263" s="90">
        <f t="shared" ref="G263:G267" si="80">D263*F263</f>
        <v>1000</v>
      </c>
      <c r="H263" s="90">
        <f t="shared" ref="H263:H267" si="81">G263*12</f>
        <v>12000</v>
      </c>
    </row>
    <row r="264" spans="2:8" s="9" customFormat="1" x14ac:dyDescent="0.25">
      <c r="B264" s="54"/>
      <c r="C264" s="105" t="s">
        <v>3</v>
      </c>
      <c r="D264" s="95">
        <v>1</v>
      </c>
      <c r="E264" s="96">
        <v>0.65</v>
      </c>
      <c r="F264" s="90">
        <v>650</v>
      </c>
      <c r="G264" s="90">
        <f t="shared" si="80"/>
        <v>650</v>
      </c>
      <c r="H264" s="90">
        <f t="shared" si="81"/>
        <v>7800</v>
      </c>
    </row>
    <row r="265" spans="2:8" s="9" customFormat="1" x14ac:dyDescent="0.25">
      <c r="B265" s="54"/>
      <c r="C265" s="105" t="s">
        <v>4</v>
      </c>
      <c r="D265" s="95">
        <v>2</v>
      </c>
      <c r="E265" s="96">
        <v>0.55000000000000004</v>
      </c>
      <c r="F265" s="90">
        <v>550</v>
      </c>
      <c r="G265" s="90">
        <f t="shared" si="80"/>
        <v>1100</v>
      </c>
      <c r="H265" s="90">
        <f t="shared" si="81"/>
        <v>13200</v>
      </c>
    </row>
    <row r="266" spans="2:8" s="9" customFormat="1" x14ac:dyDescent="0.25">
      <c r="B266" s="54"/>
      <c r="C266" s="105" t="s">
        <v>7</v>
      </c>
      <c r="D266" s="95">
        <v>2</v>
      </c>
      <c r="E266" s="96">
        <v>0.45</v>
      </c>
      <c r="F266" s="90">
        <v>450</v>
      </c>
      <c r="G266" s="90">
        <f t="shared" si="80"/>
        <v>900</v>
      </c>
      <c r="H266" s="90">
        <f t="shared" si="81"/>
        <v>10800</v>
      </c>
    </row>
    <row r="267" spans="2:8" s="9" customFormat="1" x14ac:dyDescent="0.25">
      <c r="B267" s="54"/>
      <c r="C267" s="105" t="s">
        <v>9</v>
      </c>
      <c r="D267" s="95">
        <v>1</v>
      </c>
      <c r="E267" s="96">
        <v>0.7</v>
      </c>
      <c r="F267" s="90">
        <v>700</v>
      </c>
      <c r="G267" s="90">
        <f t="shared" si="80"/>
        <v>700</v>
      </c>
      <c r="H267" s="90">
        <f t="shared" si="81"/>
        <v>8400</v>
      </c>
    </row>
    <row r="268" spans="2:8" ht="30" x14ac:dyDescent="0.25">
      <c r="B268" s="63">
        <v>5</v>
      </c>
      <c r="C268" s="106" t="s">
        <v>83</v>
      </c>
      <c r="D268" s="107">
        <f>SUM(D269:D273)</f>
        <v>7</v>
      </c>
      <c r="E268" s="107"/>
      <c r="F268" s="108"/>
      <c r="G268" s="108">
        <f>SUM(G269:G273)</f>
        <v>4450</v>
      </c>
      <c r="H268" s="108">
        <f>SUM(H269:H273)</f>
        <v>53400</v>
      </c>
    </row>
    <row r="269" spans="2:8" s="9" customFormat="1" x14ac:dyDescent="0.25">
      <c r="B269" s="54"/>
      <c r="C269" s="105" t="s">
        <v>40</v>
      </c>
      <c r="D269" s="95">
        <v>1</v>
      </c>
      <c r="E269" s="96">
        <v>1</v>
      </c>
      <c r="F269" s="90">
        <v>1000</v>
      </c>
      <c r="G269" s="90">
        <f t="shared" ref="G269:G273" si="82">D269*F269</f>
        <v>1000</v>
      </c>
      <c r="H269" s="90">
        <f t="shared" ref="H269:H273" si="83">G269*12</f>
        <v>12000</v>
      </c>
    </row>
    <row r="270" spans="2:8" s="9" customFormat="1" x14ac:dyDescent="0.25">
      <c r="B270" s="54"/>
      <c r="C270" s="105" t="s">
        <v>3</v>
      </c>
      <c r="D270" s="95">
        <v>1</v>
      </c>
      <c r="E270" s="96">
        <v>0.65</v>
      </c>
      <c r="F270" s="90">
        <v>650</v>
      </c>
      <c r="G270" s="90">
        <f t="shared" si="82"/>
        <v>650</v>
      </c>
      <c r="H270" s="90">
        <f t="shared" si="83"/>
        <v>7800</v>
      </c>
    </row>
    <row r="271" spans="2:8" s="9" customFormat="1" x14ac:dyDescent="0.25">
      <c r="B271" s="54"/>
      <c r="C271" s="105" t="s">
        <v>41</v>
      </c>
      <c r="D271" s="95">
        <v>3</v>
      </c>
      <c r="E271" s="96">
        <v>0.55000000000000004</v>
      </c>
      <c r="F271" s="90">
        <v>550</v>
      </c>
      <c r="G271" s="90">
        <f t="shared" si="82"/>
        <v>1650</v>
      </c>
      <c r="H271" s="90">
        <f t="shared" si="83"/>
        <v>19800</v>
      </c>
    </row>
    <row r="272" spans="2:8" s="9" customFormat="1" x14ac:dyDescent="0.25">
      <c r="B272" s="54"/>
      <c r="C272" s="105" t="s">
        <v>7</v>
      </c>
      <c r="D272" s="95">
        <v>1</v>
      </c>
      <c r="E272" s="96">
        <v>0.45</v>
      </c>
      <c r="F272" s="90">
        <v>450</v>
      </c>
      <c r="G272" s="90">
        <f t="shared" si="82"/>
        <v>450</v>
      </c>
      <c r="H272" s="90">
        <f t="shared" si="83"/>
        <v>5400</v>
      </c>
    </row>
    <row r="273" spans="2:8" s="9" customFormat="1" x14ac:dyDescent="0.25">
      <c r="B273" s="54"/>
      <c r="C273" s="105" t="s">
        <v>9</v>
      </c>
      <c r="D273" s="95">
        <v>1</v>
      </c>
      <c r="E273" s="96">
        <v>0.7</v>
      </c>
      <c r="F273" s="90">
        <v>700</v>
      </c>
      <c r="G273" s="90">
        <f t="shared" si="82"/>
        <v>700</v>
      </c>
      <c r="H273" s="90">
        <f t="shared" si="83"/>
        <v>8400</v>
      </c>
    </row>
    <row r="274" spans="2:8" ht="31.5" customHeight="1" x14ac:dyDescent="0.25">
      <c r="B274" s="85" t="s">
        <v>140</v>
      </c>
      <c r="C274" s="103" t="s">
        <v>84</v>
      </c>
      <c r="D274" s="85">
        <f>SUM(D275:D282)</f>
        <v>19</v>
      </c>
      <c r="E274" s="85"/>
      <c r="F274" s="88"/>
      <c r="G274" s="88">
        <f>SUM(G275:G282)</f>
        <v>13500</v>
      </c>
      <c r="H274" s="88">
        <f>SUM(H275:H282)</f>
        <v>162000</v>
      </c>
    </row>
    <row r="275" spans="2:8" s="9" customFormat="1" x14ac:dyDescent="0.25">
      <c r="B275" s="54"/>
      <c r="C275" s="105" t="s">
        <v>37</v>
      </c>
      <c r="D275" s="95">
        <v>1</v>
      </c>
      <c r="E275" s="96">
        <v>1.8</v>
      </c>
      <c r="F275" s="90">
        <v>1800</v>
      </c>
      <c r="G275" s="90">
        <f t="shared" ref="G275:G282" si="84">D275*F275</f>
        <v>1800</v>
      </c>
      <c r="H275" s="90">
        <f t="shared" ref="H275:H282" si="85">G275*12</f>
        <v>21600</v>
      </c>
    </row>
    <row r="276" spans="2:8" s="9" customFormat="1" x14ac:dyDescent="0.25">
      <c r="B276" s="54"/>
      <c r="C276" s="105" t="s">
        <v>2</v>
      </c>
      <c r="D276" s="95">
        <v>1</v>
      </c>
      <c r="E276" s="96">
        <v>1.3</v>
      </c>
      <c r="F276" s="90">
        <v>1300</v>
      </c>
      <c r="G276" s="90">
        <f t="shared" si="84"/>
        <v>1300</v>
      </c>
      <c r="H276" s="90">
        <f t="shared" si="85"/>
        <v>15600</v>
      </c>
    </row>
    <row r="277" spans="2:8" s="9" customFormat="1" x14ac:dyDescent="0.25">
      <c r="B277" s="54"/>
      <c r="C277" s="104" t="s">
        <v>38</v>
      </c>
      <c r="D277" s="95">
        <v>1</v>
      </c>
      <c r="E277" s="96">
        <v>0.7</v>
      </c>
      <c r="F277" s="90">
        <v>700</v>
      </c>
      <c r="G277" s="90">
        <f t="shared" si="84"/>
        <v>700</v>
      </c>
      <c r="H277" s="90">
        <f t="shared" si="85"/>
        <v>8400</v>
      </c>
    </row>
    <row r="278" spans="2:8" s="9" customFormat="1" x14ac:dyDescent="0.25">
      <c r="B278" s="54"/>
      <c r="C278" s="105" t="s">
        <v>9</v>
      </c>
      <c r="D278" s="95">
        <v>1</v>
      </c>
      <c r="E278" s="96">
        <v>0.8</v>
      </c>
      <c r="F278" s="90">
        <v>800</v>
      </c>
      <c r="G278" s="90">
        <f t="shared" si="84"/>
        <v>800</v>
      </c>
      <c r="H278" s="90">
        <f t="shared" si="85"/>
        <v>9600</v>
      </c>
    </row>
    <row r="279" spans="2:8" s="9" customFormat="1" x14ac:dyDescent="0.25">
      <c r="B279" s="54"/>
      <c r="C279" s="104" t="s">
        <v>53</v>
      </c>
      <c r="D279" s="95">
        <v>1</v>
      </c>
      <c r="E279" s="96">
        <v>0.9</v>
      </c>
      <c r="F279" s="90">
        <v>900</v>
      </c>
      <c r="G279" s="90">
        <f t="shared" si="84"/>
        <v>900</v>
      </c>
      <c r="H279" s="90">
        <f t="shared" si="85"/>
        <v>10800</v>
      </c>
    </row>
    <row r="280" spans="2:8" s="9" customFormat="1" x14ac:dyDescent="0.25">
      <c r="B280" s="54"/>
      <c r="C280" s="105" t="s">
        <v>3</v>
      </c>
      <c r="D280" s="95">
        <v>3</v>
      </c>
      <c r="E280" s="96">
        <v>0.7</v>
      </c>
      <c r="F280" s="90">
        <v>700</v>
      </c>
      <c r="G280" s="90">
        <f t="shared" si="84"/>
        <v>2100</v>
      </c>
      <c r="H280" s="90">
        <f t="shared" si="85"/>
        <v>25200</v>
      </c>
    </row>
    <row r="281" spans="2:8" s="9" customFormat="1" x14ac:dyDescent="0.25">
      <c r="B281" s="54"/>
      <c r="C281" s="105" t="s">
        <v>41</v>
      </c>
      <c r="D281" s="95">
        <v>4</v>
      </c>
      <c r="E281" s="96">
        <v>0.6</v>
      </c>
      <c r="F281" s="90">
        <v>600</v>
      </c>
      <c r="G281" s="90">
        <f t="shared" si="84"/>
        <v>2400</v>
      </c>
      <c r="H281" s="90">
        <f t="shared" si="85"/>
        <v>28800</v>
      </c>
    </row>
    <row r="282" spans="2:8" s="9" customFormat="1" x14ac:dyDescent="0.25">
      <c r="B282" s="54"/>
      <c r="C282" s="105" t="s">
        <v>7</v>
      </c>
      <c r="D282" s="95">
        <v>7</v>
      </c>
      <c r="E282" s="96">
        <v>0.5</v>
      </c>
      <c r="F282" s="90">
        <v>500</v>
      </c>
      <c r="G282" s="90">
        <f t="shared" si="84"/>
        <v>3500</v>
      </c>
      <c r="H282" s="90">
        <f t="shared" si="85"/>
        <v>42000</v>
      </c>
    </row>
    <row r="283" spans="2:8" ht="30" x14ac:dyDescent="0.25">
      <c r="B283" s="63">
        <v>1</v>
      </c>
      <c r="C283" s="106" t="s">
        <v>85</v>
      </c>
      <c r="D283" s="107">
        <f>SUM(D284:D288)</f>
        <v>6</v>
      </c>
      <c r="E283" s="107"/>
      <c r="F283" s="108"/>
      <c r="G283" s="108">
        <f>SUM(G284:G288)</f>
        <v>3800</v>
      </c>
      <c r="H283" s="108">
        <f>SUM(H284:H288)</f>
        <v>45600</v>
      </c>
    </row>
    <row r="284" spans="2:8" s="9" customFormat="1" x14ac:dyDescent="0.25">
      <c r="B284" s="54"/>
      <c r="C284" s="105" t="s">
        <v>40</v>
      </c>
      <c r="D284" s="95">
        <v>1</v>
      </c>
      <c r="E284" s="96">
        <v>1</v>
      </c>
      <c r="F284" s="90">
        <v>1000</v>
      </c>
      <c r="G284" s="90">
        <f t="shared" ref="G284:G288" si="86">D284*F284</f>
        <v>1000</v>
      </c>
      <c r="H284" s="90">
        <f t="shared" ref="H284:H288" si="87">G284*12</f>
        <v>12000</v>
      </c>
    </row>
    <row r="285" spans="2:8" s="9" customFormat="1" x14ac:dyDescent="0.25">
      <c r="B285" s="54"/>
      <c r="C285" s="105" t="s">
        <v>3</v>
      </c>
      <c r="D285" s="95">
        <v>1</v>
      </c>
      <c r="E285" s="96">
        <v>0.65</v>
      </c>
      <c r="F285" s="90">
        <v>650</v>
      </c>
      <c r="G285" s="90">
        <f t="shared" si="86"/>
        <v>650</v>
      </c>
      <c r="H285" s="90">
        <f t="shared" si="87"/>
        <v>7800</v>
      </c>
    </row>
    <row r="286" spans="2:8" s="9" customFormat="1" x14ac:dyDescent="0.25">
      <c r="B286" s="54"/>
      <c r="C286" s="105" t="s">
        <v>41</v>
      </c>
      <c r="D286" s="95">
        <v>1</v>
      </c>
      <c r="E286" s="96">
        <v>0.55000000000000004</v>
      </c>
      <c r="F286" s="90">
        <v>550</v>
      </c>
      <c r="G286" s="90">
        <f t="shared" si="86"/>
        <v>550</v>
      </c>
      <c r="H286" s="90">
        <f t="shared" si="87"/>
        <v>6600</v>
      </c>
    </row>
    <row r="287" spans="2:8" s="9" customFormat="1" x14ac:dyDescent="0.25">
      <c r="B287" s="54"/>
      <c r="C287" s="105" t="s">
        <v>7</v>
      </c>
      <c r="D287" s="95">
        <v>2</v>
      </c>
      <c r="E287" s="96">
        <v>0.45</v>
      </c>
      <c r="F287" s="90">
        <v>450</v>
      </c>
      <c r="G287" s="90">
        <f t="shared" si="86"/>
        <v>900</v>
      </c>
      <c r="H287" s="90">
        <f t="shared" si="87"/>
        <v>10800</v>
      </c>
    </row>
    <row r="288" spans="2:8" s="9" customFormat="1" x14ac:dyDescent="0.25">
      <c r="B288" s="54"/>
      <c r="C288" s="105" t="s">
        <v>9</v>
      </c>
      <c r="D288" s="95">
        <v>1</v>
      </c>
      <c r="E288" s="96">
        <v>0.7</v>
      </c>
      <c r="F288" s="90">
        <v>700</v>
      </c>
      <c r="G288" s="90">
        <f t="shared" si="86"/>
        <v>700</v>
      </c>
      <c r="H288" s="90">
        <f t="shared" si="87"/>
        <v>8400</v>
      </c>
    </row>
    <row r="289" spans="2:8" x14ac:dyDescent="0.25">
      <c r="B289" s="63">
        <v>2</v>
      </c>
      <c r="C289" s="106" t="s">
        <v>86</v>
      </c>
      <c r="D289" s="107">
        <f>SUM(D290:D294)</f>
        <v>8</v>
      </c>
      <c r="E289" s="107"/>
      <c r="F289" s="108"/>
      <c r="G289" s="108">
        <f>SUM(G290:G294)</f>
        <v>4800</v>
      </c>
      <c r="H289" s="108">
        <f>SUM(H290:H294)</f>
        <v>57600</v>
      </c>
    </row>
    <row r="290" spans="2:8" s="9" customFormat="1" x14ac:dyDescent="0.25">
      <c r="B290" s="54"/>
      <c r="C290" s="105" t="s">
        <v>40</v>
      </c>
      <c r="D290" s="95">
        <v>1</v>
      </c>
      <c r="E290" s="96">
        <v>1</v>
      </c>
      <c r="F290" s="90">
        <v>1000</v>
      </c>
      <c r="G290" s="90">
        <f t="shared" ref="G290:G294" si="88">D290*F290</f>
        <v>1000</v>
      </c>
      <c r="H290" s="90">
        <f t="shared" ref="H290:H294" si="89">G290*12</f>
        <v>12000</v>
      </c>
    </row>
    <row r="291" spans="2:8" s="9" customFormat="1" x14ac:dyDescent="0.25">
      <c r="B291" s="54"/>
      <c r="C291" s="105" t="s">
        <v>3</v>
      </c>
      <c r="D291" s="95">
        <v>1</v>
      </c>
      <c r="E291" s="96">
        <v>0.65</v>
      </c>
      <c r="F291" s="90">
        <v>650</v>
      </c>
      <c r="G291" s="90">
        <f t="shared" si="88"/>
        <v>650</v>
      </c>
      <c r="H291" s="90">
        <f t="shared" si="89"/>
        <v>7800</v>
      </c>
    </row>
    <row r="292" spans="2:8" s="9" customFormat="1" x14ac:dyDescent="0.25">
      <c r="B292" s="54"/>
      <c r="C292" s="105" t="s">
        <v>4</v>
      </c>
      <c r="D292" s="95">
        <v>2</v>
      </c>
      <c r="E292" s="96">
        <v>0.55000000000000004</v>
      </c>
      <c r="F292" s="90">
        <v>550</v>
      </c>
      <c r="G292" s="90">
        <f t="shared" si="88"/>
        <v>1100</v>
      </c>
      <c r="H292" s="90">
        <f t="shared" si="89"/>
        <v>13200</v>
      </c>
    </row>
    <row r="293" spans="2:8" s="9" customFormat="1" x14ac:dyDescent="0.25">
      <c r="B293" s="54"/>
      <c r="C293" s="105" t="s">
        <v>7</v>
      </c>
      <c r="D293" s="95">
        <v>3</v>
      </c>
      <c r="E293" s="96">
        <v>0.45</v>
      </c>
      <c r="F293" s="90">
        <v>450</v>
      </c>
      <c r="G293" s="90">
        <f t="shared" si="88"/>
        <v>1350</v>
      </c>
      <c r="H293" s="90">
        <f t="shared" si="89"/>
        <v>16200</v>
      </c>
    </row>
    <row r="294" spans="2:8" s="9" customFormat="1" x14ac:dyDescent="0.25">
      <c r="B294" s="54"/>
      <c r="C294" s="105" t="s">
        <v>9</v>
      </c>
      <c r="D294" s="95">
        <v>1</v>
      </c>
      <c r="E294" s="96">
        <v>0.7</v>
      </c>
      <c r="F294" s="90">
        <v>700</v>
      </c>
      <c r="G294" s="90">
        <f t="shared" si="88"/>
        <v>700</v>
      </c>
      <c r="H294" s="90">
        <f t="shared" si="89"/>
        <v>8400</v>
      </c>
    </row>
    <row r="295" spans="2:8" ht="30" x14ac:dyDescent="0.25">
      <c r="B295" s="63">
        <v>3</v>
      </c>
      <c r="C295" s="106" t="s">
        <v>87</v>
      </c>
      <c r="D295" s="107">
        <f>SUM(D296:D299)</f>
        <v>6</v>
      </c>
      <c r="E295" s="107"/>
      <c r="F295" s="108"/>
      <c r="G295" s="108">
        <f>SUM(G296:G299)</f>
        <v>3750</v>
      </c>
      <c r="H295" s="108">
        <f>SUM(H296:H299)</f>
        <v>45000</v>
      </c>
    </row>
    <row r="296" spans="2:8" s="9" customFormat="1" x14ac:dyDescent="0.25">
      <c r="B296" s="54"/>
      <c r="C296" s="105" t="s">
        <v>40</v>
      </c>
      <c r="D296" s="95">
        <v>1</v>
      </c>
      <c r="E296" s="96">
        <v>1</v>
      </c>
      <c r="F296" s="90">
        <v>1000</v>
      </c>
      <c r="G296" s="90">
        <f>D296*F296</f>
        <v>1000</v>
      </c>
      <c r="H296" s="90">
        <f t="shared" ref="H296:H299" si="90">G296*12</f>
        <v>12000</v>
      </c>
    </row>
    <row r="297" spans="2:8" s="9" customFormat="1" x14ac:dyDescent="0.25">
      <c r="B297" s="54"/>
      <c r="C297" s="105" t="s">
        <v>3</v>
      </c>
      <c r="D297" s="95">
        <v>1</v>
      </c>
      <c r="E297" s="96">
        <v>0.65</v>
      </c>
      <c r="F297" s="90">
        <v>650</v>
      </c>
      <c r="G297" s="90">
        <f>D297*F297</f>
        <v>650</v>
      </c>
      <c r="H297" s="90">
        <f t="shared" si="90"/>
        <v>7800</v>
      </c>
    </row>
    <row r="298" spans="2:8" s="9" customFormat="1" x14ac:dyDescent="0.25">
      <c r="B298" s="54"/>
      <c r="C298" s="105" t="s">
        <v>4</v>
      </c>
      <c r="D298" s="95">
        <v>3</v>
      </c>
      <c r="E298" s="96">
        <v>0.55000000000000004</v>
      </c>
      <c r="F298" s="90">
        <v>550</v>
      </c>
      <c r="G298" s="90">
        <f>D298*F298</f>
        <v>1650</v>
      </c>
      <c r="H298" s="90">
        <f t="shared" si="90"/>
        <v>19800</v>
      </c>
    </row>
    <row r="299" spans="2:8" s="9" customFormat="1" x14ac:dyDescent="0.25">
      <c r="B299" s="54"/>
      <c r="C299" s="105" t="s">
        <v>7</v>
      </c>
      <c r="D299" s="95">
        <v>1</v>
      </c>
      <c r="E299" s="96">
        <v>0.45</v>
      </c>
      <c r="F299" s="90">
        <v>450</v>
      </c>
      <c r="G299" s="90">
        <f>D299*F299</f>
        <v>450</v>
      </c>
      <c r="H299" s="90">
        <f t="shared" si="90"/>
        <v>5400</v>
      </c>
    </row>
    <row r="300" spans="2:8" x14ac:dyDescent="0.25">
      <c r="B300" s="63">
        <v>4</v>
      </c>
      <c r="C300" s="106" t="s">
        <v>88</v>
      </c>
      <c r="D300" s="107">
        <f>SUM(D301:D305)</f>
        <v>6</v>
      </c>
      <c r="E300" s="107"/>
      <c r="F300" s="108"/>
      <c r="G300" s="108">
        <f>SUM(G301:G305)</f>
        <v>3800</v>
      </c>
      <c r="H300" s="108">
        <f>SUM(H301:H305)</f>
        <v>45600</v>
      </c>
    </row>
    <row r="301" spans="2:8" s="9" customFormat="1" x14ac:dyDescent="0.25">
      <c r="B301" s="54"/>
      <c r="C301" s="105" t="s">
        <v>40</v>
      </c>
      <c r="D301" s="95">
        <v>1</v>
      </c>
      <c r="E301" s="96">
        <v>1</v>
      </c>
      <c r="F301" s="90">
        <v>1000</v>
      </c>
      <c r="G301" s="90">
        <f t="shared" ref="G301:G305" si="91">D301*F301</f>
        <v>1000</v>
      </c>
      <c r="H301" s="90">
        <f t="shared" ref="H301:H305" si="92">G301*12</f>
        <v>12000</v>
      </c>
    </row>
    <row r="302" spans="2:8" s="9" customFormat="1" x14ac:dyDescent="0.25">
      <c r="B302" s="54"/>
      <c r="C302" s="105" t="s">
        <v>3</v>
      </c>
      <c r="D302" s="95">
        <v>1</v>
      </c>
      <c r="E302" s="96">
        <v>0.65</v>
      </c>
      <c r="F302" s="90">
        <v>650</v>
      </c>
      <c r="G302" s="90">
        <f t="shared" si="91"/>
        <v>650</v>
      </c>
      <c r="H302" s="90">
        <f t="shared" si="92"/>
        <v>7800</v>
      </c>
    </row>
    <row r="303" spans="2:8" s="9" customFormat="1" x14ac:dyDescent="0.25">
      <c r="B303" s="54"/>
      <c r="C303" s="105" t="s">
        <v>4</v>
      </c>
      <c r="D303" s="95">
        <v>1</v>
      </c>
      <c r="E303" s="96">
        <v>0.55000000000000004</v>
      </c>
      <c r="F303" s="90">
        <v>550</v>
      </c>
      <c r="G303" s="90">
        <f t="shared" si="91"/>
        <v>550</v>
      </c>
      <c r="H303" s="90">
        <f t="shared" si="92"/>
        <v>6600</v>
      </c>
    </row>
    <row r="304" spans="2:8" s="9" customFormat="1" x14ac:dyDescent="0.25">
      <c r="B304" s="54"/>
      <c r="C304" s="105" t="s">
        <v>7</v>
      </c>
      <c r="D304" s="95">
        <v>2</v>
      </c>
      <c r="E304" s="96">
        <v>0.45</v>
      </c>
      <c r="F304" s="90">
        <v>450</v>
      </c>
      <c r="G304" s="90">
        <f t="shared" si="91"/>
        <v>900</v>
      </c>
      <c r="H304" s="90">
        <f t="shared" si="92"/>
        <v>10800</v>
      </c>
    </row>
    <row r="305" spans="2:8" s="9" customFormat="1" x14ac:dyDescent="0.25">
      <c r="B305" s="54"/>
      <c r="C305" s="105" t="s">
        <v>9</v>
      </c>
      <c r="D305" s="95">
        <v>1</v>
      </c>
      <c r="E305" s="96">
        <v>0.7</v>
      </c>
      <c r="F305" s="90">
        <v>700</v>
      </c>
      <c r="G305" s="90">
        <f t="shared" si="91"/>
        <v>700</v>
      </c>
      <c r="H305" s="90">
        <f t="shared" si="92"/>
        <v>8400</v>
      </c>
    </row>
    <row r="306" spans="2:8" ht="29.25" customHeight="1" x14ac:dyDescent="0.25">
      <c r="B306" s="85" t="s">
        <v>141</v>
      </c>
      <c r="C306" s="103" t="s">
        <v>89</v>
      </c>
      <c r="D306" s="85">
        <f>SUM(D307:D314)</f>
        <v>25</v>
      </c>
      <c r="E306" s="85"/>
      <c r="F306" s="88"/>
      <c r="G306" s="88">
        <f>SUM(G307:G314)</f>
        <v>16800</v>
      </c>
      <c r="H306" s="88">
        <f>SUM(H307:H314)</f>
        <v>201600</v>
      </c>
    </row>
    <row r="307" spans="2:8" s="9" customFormat="1" x14ac:dyDescent="0.25">
      <c r="B307" s="54"/>
      <c r="C307" s="105" t="s">
        <v>37</v>
      </c>
      <c r="D307" s="95">
        <v>1</v>
      </c>
      <c r="E307" s="96">
        <v>1.8</v>
      </c>
      <c r="F307" s="90">
        <v>1800</v>
      </c>
      <c r="G307" s="90">
        <f t="shared" ref="G307:G314" si="93">D307*F307</f>
        <v>1800</v>
      </c>
      <c r="H307" s="90">
        <f t="shared" ref="H307:H314" si="94">G307*12</f>
        <v>21600</v>
      </c>
    </row>
    <row r="308" spans="2:8" s="9" customFormat="1" x14ac:dyDescent="0.25">
      <c r="B308" s="54"/>
      <c r="C308" s="105" t="s">
        <v>2</v>
      </c>
      <c r="D308" s="95">
        <v>1</v>
      </c>
      <c r="E308" s="96">
        <v>1.3</v>
      </c>
      <c r="F308" s="90">
        <v>1300</v>
      </c>
      <c r="G308" s="90">
        <f t="shared" si="93"/>
        <v>1300</v>
      </c>
      <c r="H308" s="90">
        <f t="shared" si="94"/>
        <v>15600</v>
      </c>
    </row>
    <row r="309" spans="2:8" s="9" customFormat="1" x14ac:dyDescent="0.25">
      <c r="B309" s="54"/>
      <c r="C309" s="104" t="s">
        <v>38</v>
      </c>
      <c r="D309" s="95">
        <v>1</v>
      </c>
      <c r="E309" s="96">
        <v>0.7</v>
      </c>
      <c r="F309" s="90">
        <v>700</v>
      </c>
      <c r="G309" s="90">
        <f t="shared" si="93"/>
        <v>700</v>
      </c>
      <c r="H309" s="90">
        <f t="shared" si="94"/>
        <v>8400</v>
      </c>
    </row>
    <row r="310" spans="2:8" s="9" customFormat="1" x14ac:dyDescent="0.25">
      <c r="B310" s="54"/>
      <c r="C310" s="105" t="s">
        <v>9</v>
      </c>
      <c r="D310" s="95">
        <v>1</v>
      </c>
      <c r="E310" s="96">
        <v>0.8</v>
      </c>
      <c r="F310" s="90">
        <v>800</v>
      </c>
      <c r="G310" s="90">
        <f t="shared" si="93"/>
        <v>800</v>
      </c>
      <c r="H310" s="90">
        <f t="shared" si="94"/>
        <v>9600</v>
      </c>
    </row>
    <row r="311" spans="2:8" s="9" customFormat="1" x14ac:dyDescent="0.25">
      <c r="B311" s="54"/>
      <c r="C311" s="104" t="s">
        <v>53</v>
      </c>
      <c r="D311" s="95">
        <v>1</v>
      </c>
      <c r="E311" s="96">
        <v>0.9</v>
      </c>
      <c r="F311" s="90">
        <v>900</v>
      </c>
      <c r="G311" s="90">
        <f t="shared" si="93"/>
        <v>900</v>
      </c>
      <c r="H311" s="90">
        <f t="shared" si="94"/>
        <v>10800</v>
      </c>
    </row>
    <row r="312" spans="2:8" s="9" customFormat="1" x14ac:dyDescent="0.25">
      <c r="B312" s="54"/>
      <c r="C312" s="105" t="s">
        <v>3</v>
      </c>
      <c r="D312" s="95">
        <v>4</v>
      </c>
      <c r="E312" s="96">
        <v>0.7</v>
      </c>
      <c r="F312" s="90">
        <v>700</v>
      </c>
      <c r="G312" s="90">
        <f t="shared" si="93"/>
        <v>2800</v>
      </c>
      <c r="H312" s="90">
        <f t="shared" si="94"/>
        <v>33600</v>
      </c>
    </row>
    <row r="313" spans="2:8" s="9" customFormat="1" x14ac:dyDescent="0.25">
      <c r="B313" s="54"/>
      <c r="C313" s="105" t="s">
        <v>41</v>
      </c>
      <c r="D313" s="95">
        <v>5</v>
      </c>
      <c r="E313" s="96">
        <v>0.6</v>
      </c>
      <c r="F313" s="90">
        <v>600</v>
      </c>
      <c r="G313" s="90">
        <f t="shared" si="93"/>
        <v>3000</v>
      </c>
      <c r="H313" s="90">
        <f t="shared" si="94"/>
        <v>36000</v>
      </c>
    </row>
    <row r="314" spans="2:8" s="9" customFormat="1" x14ac:dyDescent="0.25">
      <c r="B314" s="54"/>
      <c r="C314" s="105" t="s">
        <v>7</v>
      </c>
      <c r="D314" s="95">
        <v>11</v>
      </c>
      <c r="E314" s="96">
        <v>0.5</v>
      </c>
      <c r="F314" s="90">
        <v>500</v>
      </c>
      <c r="G314" s="90">
        <f t="shared" si="93"/>
        <v>5500</v>
      </c>
      <c r="H314" s="90">
        <f t="shared" si="94"/>
        <v>66000</v>
      </c>
    </row>
    <row r="315" spans="2:8" x14ac:dyDescent="0.25">
      <c r="B315" s="63">
        <v>1</v>
      </c>
      <c r="C315" s="106" t="s">
        <v>90</v>
      </c>
      <c r="D315" s="107">
        <f>SUM(D316:D320)</f>
        <v>11</v>
      </c>
      <c r="E315" s="107"/>
      <c r="F315" s="108"/>
      <c r="G315" s="108">
        <f>SUM(G316:G320)</f>
        <v>6550</v>
      </c>
      <c r="H315" s="108">
        <f>SUM(H316:H320)</f>
        <v>78600</v>
      </c>
    </row>
    <row r="316" spans="2:8" s="9" customFormat="1" x14ac:dyDescent="0.25">
      <c r="B316" s="54"/>
      <c r="C316" s="105" t="s">
        <v>40</v>
      </c>
      <c r="D316" s="95">
        <v>1</v>
      </c>
      <c r="E316" s="96">
        <v>1</v>
      </c>
      <c r="F316" s="90">
        <v>1000</v>
      </c>
      <c r="G316" s="90">
        <f t="shared" ref="G316:G320" si="95">D316*F316</f>
        <v>1000</v>
      </c>
      <c r="H316" s="90">
        <f t="shared" ref="H316:H320" si="96">G316*12</f>
        <v>12000</v>
      </c>
    </row>
    <row r="317" spans="2:8" s="9" customFormat="1" x14ac:dyDescent="0.25">
      <c r="B317" s="54"/>
      <c r="C317" s="105" t="s">
        <v>3</v>
      </c>
      <c r="D317" s="95">
        <v>2</v>
      </c>
      <c r="E317" s="96">
        <v>0.65</v>
      </c>
      <c r="F317" s="90">
        <v>650</v>
      </c>
      <c r="G317" s="90">
        <f t="shared" si="95"/>
        <v>1300</v>
      </c>
      <c r="H317" s="90">
        <f t="shared" si="96"/>
        <v>15600</v>
      </c>
    </row>
    <row r="318" spans="2:8" s="9" customFormat="1" x14ac:dyDescent="0.25">
      <c r="B318" s="54"/>
      <c r="C318" s="105" t="s">
        <v>4</v>
      </c>
      <c r="D318" s="95">
        <v>4</v>
      </c>
      <c r="E318" s="96">
        <v>0.55000000000000004</v>
      </c>
      <c r="F318" s="90">
        <v>550</v>
      </c>
      <c r="G318" s="90">
        <f t="shared" si="95"/>
        <v>2200</v>
      </c>
      <c r="H318" s="90">
        <f t="shared" si="96"/>
        <v>26400</v>
      </c>
    </row>
    <row r="319" spans="2:8" s="9" customFormat="1" x14ac:dyDescent="0.25">
      <c r="B319" s="54"/>
      <c r="C319" s="105" t="s">
        <v>7</v>
      </c>
      <c r="D319" s="95">
        <v>3</v>
      </c>
      <c r="E319" s="96">
        <v>0.45</v>
      </c>
      <c r="F319" s="90">
        <v>450</v>
      </c>
      <c r="G319" s="90">
        <f t="shared" si="95"/>
        <v>1350</v>
      </c>
      <c r="H319" s="90">
        <f t="shared" si="96"/>
        <v>16200</v>
      </c>
    </row>
    <row r="320" spans="2:8" s="9" customFormat="1" x14ac:dyDescent="0.25">
      <c r="B320" s="54"/>
      <c r="C320" s="105" t="s">
        <v>9</v>
      </c>
      <c r="D320" s="95">
        <v>1</v>
      </c>
      <c r="E320" s="96">
        <v>0.7</v>
      </c>
      <c r="F320" s="90">
        <v>700</v>
      </c>
      <c r="G320" s="90">
        <f t="shared" si="95"/>
        <v>700</v>
      </c>
      <c r="H320" s="90">
        <f t="shared" si="96"/>
        <v>8400</v>
      </c>
    </row>
    <row r="321" spans="2:8" x14ac:dyDescent="0.25">
      <c r="B321" s="63">
        <v>2</v>
      </c>
      <c r="C321" s="106" t="s">
        <v>91</v>
      </c>
      <c r="D321" s="107">
        <f>SUM(D322:D326)</f>
        <v>9</v>
      </c>
      <c r="E321" s="107"/>
      <c r="F321" s="108"/>
      <c r="G321" s="108">
        <f>SUM(G322:G326)</f>
        <v>5350</v>
      </c>
      <c r="H321" s="108">
        <f>SUM(H322:H326)</f>
        <v>64200</v>
      </c>
    </row>
    <row r="322" spans="2:8" s="9" customFormat="1" x14ac:dyDescent="0.25">
      <c r="B322" s="54"/>
      <c r="C322" s="105" t="s">
        <v>40</v>
      </c>
      <c r="D322" s="95">
        <v>1</v>
      </c>
      <c r="E322" s="96">
        <v>1</v>
      </c>
      <c r="F322" s="90">
        <v>1000</v>
      </c>
      <c r="G322" s="90">
        <f t="shared" ref="G322:G326" si="97">D322*F322</f>
        <v>1000</v>
      </c>
      <c r="H322" s="90">
        <f t="shared" ref="H322:H326" si="98">G322*12</f>
        <v>12000</v>
      </c>
    </row>
    <row r="323" spans="2:8" s="9" customFormat="1" x14ac:dyDescent="0.25">
      <c r="B323" s="54"/>
      <c r="C323" s="105" t="s">
        <v>92</v>
      </c>
      <c r="D323" s="95">
        <v>2</v>
      </c>
      <c r="E323" s="96">
        <v>0.65</v>
      </c>
      <c r="F323" s="90">
        <v>650</v>
      </c>
      <c r="G323" s="90">
        <f t="shared" si="97"/>
        <v>1300</v>
      </c>
      <c r="H323" s="90">
        <f t="shared" si="98"/>
        <v>15600</v>
      </c>
    </row>
    <row r="324" spans="2:8" s="9" customFormat="1" x14ac:dyDescent="0.25">
      <c r="B324" s="54"/>
      <c r="C324" s="105" t="s">
        <v>4</v>
      </c>
      <c r="D324" s="95">
        <v>1</v>
      </c>
      <c r="E324" s="96">
        <v>0.55000000000000004</v>
      </c>
      <c r="F324" s="90">
        <v>550</v>
      </c>
      <c r="G324" s="90">
        <f t="shared" si="97"/>
        <v>550</v>
      </c>
      <c r="H324" s="90">
        <f t="shared" si="98"/>
        <v>6600</v>
      </c>
    </row>
    <row r="325" spans="2:8" s="9" customFormat="1" x14ac:dyDescent="0.25">
      <c r="B325" s="54"/>
      <c r="C325" s="105" t="s">
        <v>7</v>
      </c>
      <c r="D325" s="95">
        <v>4</v>
      </c>
      <c r="E325" s="96">
        <v>0.45</v>
      </c>
      <c r="F325" s="90">
        <v>450</v>
      </c>
      <c r="G325" s="90">
        <f t="shared" si="97"/>
        <v>1800</v>
      </c>
      <c r="H325" s="90">
        <f t="shared" si="98"/>
        <v>21600</v>
      </c>
    </row>
    <row r="326" spans="2:8" s="9" customFormat="1" x14ac:dyDescent="0.25">
      <c r="B326" s="54"/>
      <c r="C326" s="105" t="s">
        <v>9</v>
      </c>
      <c r="D326" s="95">
        <v>1</v>
      </c>
      <c r="E326" s="96">
        <v>0.7</v>
      </c>
      <c r="F326" s="90">
        <v>700</v>
      </c>
      <c r="G326" s="90">
        <f t="shared" si="97"/>
        <v>700</v>
      </c>
      <c r="H326" s="90">
        <f t="shared" si="98"/>
        <v>8400</v>
      </c>
    </row>
    <row r="327" spans="2:8" x14ac:dyDescent="0.25">
      <c r="B327" s="63">
        <v>3</v>
      </c>
      <c r="C327" s="106" t="s">
        <v>93</v>
      </c>
      <c r="D327" s="107">
        <f>SUM(D328:D329)</f>
        <v>2</v>
      </c>
      <c r="E327" s="107"/>
      <c r="F327" s="108"/>
      <c r="G327" s="108">
        <f>SUM(G328:G329)</f>
        <v>1200</v>
      </c>
      <c r="H327" s="108">
        <f>SUM(H328:H329)</f>
        <v>14400</v>
      </c>
    </row>
    <row r="328" spans="2:8" s="9" customFormat="1" x14ac:dyDescent="0.25">
      <c r="B328" s="54"/>
      <c r="C328" s="105" t="s">
        <v>3</v>
      </c>
      <c r="D328" s="95">
        <v>1</v>
      </c>
      <c r="E328" s="96">
        <v>0.65</v>
      </c>
      <c r="F328" s="90">
        <v>650</v>
      </c>
      <c r="G328" s="90">
        <f>D328*F328</f>
        <v>650</v>
      </c>
      <c r="H328" s="90">
        <f t="shared" ref="H328:H329" si="99">G328*12</f>
        <v>7800</v>
      </c>
    </row>
    <row r="329" spans="2:8" s="9" customFormat="1" x14ac:dyDescent="0.25">
      <c r="B329" s="54"/>
      <c r="C329" s="105" t="s">
        <v>4</v>
      </c>
      <c r="D329" s="95">
        <v>1</v>
      </c>
      <c r="E329" s="96">
        <v>0.55000000000000004</v>
      </c>
      <c r="F329" s="90">
        <v>550</v>
      </c>
      <c r="G329" s="90">
        <f>D329*F329</f>
        <v>550</v>
      </c>
      <c r="H329" s="90">
        <f t="shared" si="99"/>
        <v>6600</v>
      </c>
    </row>
    <row r="330" spans="2:8" x14ac:dyDescent="0.25">
      <c r="B330" s="63">
        <v>4</v>
      </c>
      <c r="C330" s="106" t="s">
        <v>94</v>
      </c>
      <c r="D330" s="107">
        <f>SUM(D331:D335)</f>
        <v>11</v>
      </c>
      <c r="E330" s="107"/>
      <c r="F330" s="108"/>
      <c r="G330" s="108">
        <f>SUM(G331:G335)</f>
        <v>6550</v>
      </c>
      <c r="H330" s="108">
        <f>SUM(H331:H335)</f>
        <v>78600</v>
      </c>
    </row>
    <row r="331" spans="2:8" s="9" customFormat="1" x14ac:dyDescent="0.25">
      <c r="B331" s="54"/>
      <c r="C331" s="105" t="s">
        <v>40</v>
      </c>
      <c r="D331" s="95">
        <v>1</v>
      </c>
      <c r="E331" s="96">
        <v>1</v>
      </c>
      <c r="F331" s="90">
        <v>1000</v>
      </c>
      <c r="G331" s="90">
        <f t="shared" ref="G331:G335" si="100">D331*F331</f>
        <v>1000</v>
      </c>
      <c r="H331" s="90">
        <f t="shared" ref="H331:H335" si="101">G331*12</f>
        <v>12000</v>
      </c>
    </row>
    <row r="332" spans="2:8" s="9" customFormat="1" x14ac:dyDescent="0.25">
      <c r="B332" s="54"/>
      <c r="C332" s="105" t="s">
        <v>3</v>
      </c>
      <c r="D332" s="95">
        <v>2</v>
      </c>
      <c r="E332" s="96">
        <v>0.65</v>
      </c>
      <c r="F332" s="90">
        <v>650</v>
      </c>
      <c r="G332" s="90">
        <f t="shared" si="100"/>
        <v>1300</v>
      </c>
      <c r="H332" s="90">
        <f t="shared" si="101"/>
        <v>15600</v>
      </c>
    </row>
    <row r="333" spans="2:8" s="9" customFormat="1" x14ac:dyDescent="0.25">
      <c r="B333" s="54"/>
      <c r="C333" s="105" t="s">
        <v>4</v>
      </c>
      <c r="D333" s="95">
        <v>4</v>
      </c>
      <c r="E333" s="96">
        <v>0.55000000000000004</v>
      </c>
      <c r="F333" s="90">
        <v>550</v>
      </c>
      <c r="G333" s="90">
        <f t="shared" si="100"/>
        <v>2200</v>
      </c>
      <c r="H333" s="90">
        <f t="shared" si="101"/>
        <v>26400</v>
      </c>
    </row>
    <row r="334" spans="2:8" s="9" customFormat="1" x14ac:dyDescent="0.25">
      <c r="B334" s="54"/>
      <c r="C334" s="105" t="s">
        <v>7</v>
      </c>
      <c r="D334" s="95">
        <v>3</v>
      </c>
      <c r="E334" s="96">
        <v>0.45</v>
      </c>
      <c r="F334" s="90">
        <v>450</v>
      </c>
      <c r="G334" s="90">
        <f t="shared" si="100"/>
        <v>1350</v>
      </c>
      <c r="H334" s="90">
        <f t="shared" si="101"/>
        <v>16200</v>
      </c>
    </row>
    <row r="335" spans="2:8" s="9" customFormat="1" x14ac:dyDescent="0.25">
      <c r="B335" s="54"/>
      <c r="C335" s="105" t="s">
        <v>9</v>
      </c>
      <c r="D335" s="95">
        <v>1</v>
      </c>
      <c r="E335" s="96">
        <v>0.7</v>
      </c>
      <c r="F335" s="90">
        <v>700</v>
      </c>
      <c r="G335" s="90">
        <f t="shared" si="100"/>
        <v>700</v>
      </c>
      <c r="H335" s="90">
        <f t="shared" si="101"/>
        <v>8400</v>
      </c>
    </row>
    <row r="336" spans="2:8" x14ac:dyDescent="0.25">
      <c r="B336" s="63">
        <v>5</v>
      </c>
      <c r="C336" s="106" t="s">
        <v>95</v>
      </c>
      <c r="D336" s="107">
        <f>SUM(D337:D340)</f>
        <v>7</v>
      </c>
      <c r="E336" s="107"/>
      <c r="F336" s="108"/>
      <c r="G336" s="108">
        <f>SUM(G337:G340)</f>
        <v>4200</v>
      </c>
      <c r="H336" s="108">
        <f>SUM(H337:H340)</f>
        <v>50400</v>
      </c>
    </row>
    <row r="337" spans="2:8" s="9" customFormat="1" x14ac:dyDescent="0.25">
      <c r="B337" s="54"/>
      <c r="C337" s="105" t="s">
        <v>40</v>
      </c>
      <c r="D337" s="95">
        <v>1</v>
      </c>
      <c r="E337" s="96">
        <v>1</v>
      </c>
      <c r="F337" s="90">
        <v>1000</v>
      </c>
      <c r="G337" s="90">
        <f>D337*F337</f>
        <v>1000</v>
      </c>
      <c r="H337" s="90">
        <f t="shared" ref="H337:H340" si="102">G337*12</f>
        <v>12000</v>
      </c>
    </row>
    <row r="338" spans="2:8" s="9" customFormat="1" x14ac:dyDescent="0.25">
      <c r="B338" s="54"/>
      <c r="C338" s="105" t="s">
        <v>3</v>
      </c>
      <c r="D338" s="95">
        <v>1</v>
      </c>
      <c r="E338" s="96">
        <v>0.65</v>
      </c>
      <c r="F338" s="90">
        <v>650</v>
      </c>
      <c r="G338" s="90">
        <f>D338*F338</f>
        <v>650</v>
      </c>
      <c r="H338" s="90">
        <f t="shared" si="102"/>
        <v>7800</v>
      </c>
    </row>
    <row r="339" spans="2:8" s="9" customFormat="1" x14ac:dyDescent="0.25">
      <c r="B339" s="54"/>
      <c r="C339" s="105" t="s">
        <v>6</v>
      </c>
      <c r="D339" s="95">
        <v>3</v>
      </c>
      <c r="E339" s="96">
        <v>0.55000000000000004</v>
      </c>
      <c r="F339" s="90">
        <v>550</v>
      </c>
      <c r="G339" s="90">
        <f>D339*F339</f>
        <v>1650</v>
      </c>
      <c r="H339" s="90">
        <f t="shared" si="102"/>
        <v>19800</v>
      </c>
    </row>
    <row r="340" spans="2:8" s="9" customFormat="1" x14ac:dyDescent="0.25">
      <c r="B340" s="54"/>
      <c r="C340" s="105" t="s">
        <v>7</v>
      </c>
      <c r="D340" s="95">
        <v>2</v>
      </c>
      <c r="E340" s="96">
        <v>0.45</v>
      </c>
      <c r="F340" s="90">
        <v>450</v>
      </c>
      <c r="G340" s="90">
        <f>D340*F340</f>
        <v>900</v>
      </c>
      <c r="H340" s="90">
        <f t="shared" si="102"/>
        <v>10800</v>
      </c>
    </row>
    <row r="341" spans="2:8" ht="33" customHeight="1" x14ac:dyDescent="0.25">
      <c r="B341" s="85" t="s">
        <v>142</v>
      </c>
      <c r="C341" s="103" t="s">
        <v>96</v>
      </c>
      <c r="D341" s="85">
        <f>SUM(D342:D349)</f>
        <v>23</v>
      </c>
      <c r="E341" s="85"/>
      <c r="F341" s="88"/>
      <c r="G341" s="88">
        <f>SUM(G342:G349)</f>
        <v>15700</v>
      </c>
      <c r="H341" s="88">
        <f>SUM(H342:H349)</f>
        <v>188400</v>
      </c>
    </row>
    <row r="342" spans="2:8" s="9" customFormat="1" x14ac:dyDescent="0.25">
      <c r="B342" s="54"/>
      <c r="C342" s="105" t="s">
        <v>37</v>
      </c>
      <c r="D342" s="95">
        <v>1</v>
      </c>
      <c r="E342" s="96">
        <v>1.8</v>
      </c>
      <c r="F342" s="90">
        <v>1800</v>
      </c>
      <c r="G342" s="90">
        <f t="shared" ref="G342:G349" si="103">D342*F342</f>
        <v>1800</v>
      </c>
      <c r="H342" s="90">
        <f t="shared" ref="H342:H349" si="104">G342*12</f>
        <v>21600</v>
      </c>
    </row>
    <row r="343" spans="2:8" s="9" customFormat="1" x14ac:dyDescent="0.25">
      <c r="B343" s="54"/>
      <c r="C343" s="105" t="s">
        <v>2</v>
      </c>
      <c r="D343" s="95">
        <v>1</v>
      </c>
      <c r="E343" s="96">
        <v>1.3</v>
      </c>
      <c r="F343" s="90">
        <v>1300</v>
      </c>
      <c r="G343" s="90">
        <f t="shared" si="103"/>
        <v>1300</v>
      </c>
      <c r="H343" s="90">
        <f t="shared" si="104"/>
        <v>15600</v>
      </c>
    </row>
    <row r="344" spans="2:8" s="9" customFormat="1" x14ac:dyDescent="0.25">
      <c r="B344" s="54"/>
      <c r="C344" s="104" t="s">
        <v>38</v>
      </c>
      <c r="D344" s="95">
        <v>1</v>
      </c>
      <c r="E344" s="96">
        <v>0.7</v>
      </c>
      <c r="F344" s="90">
        <v>700</v>
      </c>
      <c r="G344" s="90">
        <f t="shared" si="103"/>
        <v>700</v>
      </c>
      <c r="H344" s="90">
        <f t="shared" si="104"/>
        <v>8400</v>
      </c>
    </row>
    <row r="345" spans="2:8" s="9" customFormat="1" x14ac:dyDescent="0.25">
      <c r="B345" s="54"/>
      <c r="C345" s="105" t="s">
        <v>9</v>
      </c>
      <c r="D345" s="95">
        <v>1</v>
      </c>
      <c r="E345" s="96">
        <v>0.8</v>
      </c>
      <c r="F345" s="90">
        <v>800</v>
      </c>
      <c r="G345" s="90">
        <f t="shared" si="103"/>
        <v>800</v>
      </c>
      <c r="H345" s="90">
        <f t="shared" si="104"/>
        <v>9600</v>
      </c>
    </row>
    <row r="346" spans="2:8" s="9" customFormat="1" x14ac:dyDescent="0.25">
      <c r="B346" s="54"/>
      <c r="C346" s="104" t="s">
        <v>53</v>
      </c>
      <c r="D346" s="95">
        <v>1</v>
      </c>
      <c r="E346" s="96">
        <v>0.9</v>
      </c>
      <c r="F346" s="90">
        <v>900</v>
      </c>
      <c r="G346" s="90">
        <f t="shared" si="103"/>
        <v>900</v>
      </c>
      <c r="H346" s="90">
        <f t="shared" si="104"/>
        <v>10800</v>
      </c>
    </row>
    <row r="347" spans="2:8" s="9" customFormat="1" x14ac:dyDescent="0.25">
      <c r="B347" s="54"/>
      <c r="C347" s="105" t="s">
        <v>3</v>
      </c>
      <c r="D347" s="95">
        <v>3</v>
      </c>
      <c r="E347" s="96">
        <v>0.7</v>
      </c>
      <c r="F347" s="90">
        <v>700</v>
      </c>
      <c r="G347" s="90">
        <f t="shared" si="103"/>
        <v>2100</v>
      </c>
      <c r="H347" s="90">
        <f t="shared" si="104"/>
        <v>25200</v>
      </c>
    </row>
    <row r="348" spans="2:8" s="9" customFormat="1" x14ac:dyDescent="0.25">
      <c r="B348" s="54"/>
      <c r="C348" s="105" t="s">
        <v>41</v>
      </c>
      <c r="D348" s="95">
        <v>6</v>
      </c>
      <c r="E348" s="96">
        <v>0.6</v>
      </c>
      <c r="F348" s="90">
        <v>600</v>
      </c>
      <c r="G348" s="90">
        <f t="shared" si="103"/>
        <v>3600</v>
      </c>
      <c r="H348" s="90">
        <f t="shared" si="104"/>
        <v>43200</v>
      </c>
    </row>
    <row r="349" spans="2:8" s="9" customFormat="1" x14ac:dyDescent="0.25">
      <c r="B349" s="54"/>
      <c r="C349" s="105" t="s">
        <v>7</v>
      </c>
      <c r="D349" s="95">
        <v>9</v>
      </c>
      <c r="E349" s="96">
        <v>0.5</v>
      </c>
      <c r="F349" s="90">
        <v>500</v>
      </c>
      <c r="G349" s="90">
        <f t="shared" si="103"/>
        <v>4500</v>
      </c>
      <c r="H349" s="90">
        <f t="shared" si="104"/>
        <v>54000</v>
      </c>
    </row>
    <row r="350" spans="2:8" x14ac:dyDescent="0.25">
      <c r="B350" s="63">
        <v>1</v>
      </c>
      <c r="C350" s="106" t="s">
        <v>97</v>
      </c>
      <c r="D350" s="107">
        <f>SUM(D351:D355)</f>
        <v>7</v>
      </c>
      <c r="E350" s="107"/>
      <c r="F350" s="108"/>
      <c r="G350" s="108">
        <f>SUM(G351:G355)</f>
        <v>4350</v>
      </c>
      <c r="H350" s="108">
        <f>SUM(H351:H355)</f>
        <v>52200</v>
      </c>
    </row>
    <row r="351" spans="2:8" s="9" customFormat="1" x14ac:dyDescent="0.25">
      <c r="B351" s="54"/>
      <c r="C351" s="105" t="s">
        <v>40</v>
      </c>
      <c r="D351" s="95">
        <v>1</v>
      </c>
      <c r="E351" s="96">
        <v>1</v>
      </c>
      <c r="F351" s="90">
        <v>1000</v>
      </c>
      <c r="G351" s="90">
        <f t="shared" ref="G351:G355" si="105">D351*F351</f>
        <v>1000</v>
      </c>
      <c r="H351" s="90">
        <f t="shared" ref="H351:H355" si="106">G351*12</f>
        <v>12000</v>
      </c>
    </row>
    <row r="352" spans="2:8" s="9" customFormat="1" x14ac:dyDescent="0.25">
      <c r="B352" s="54"/>
      <c r="C352" s="105" t="s">
        <v>3</v>
      </c>
      <c r="D352" s="95">
        <v>1</v>
      </c>
      <c r="E352" s="96">
        <v>0.65</v>
      </c>
      <c r="F352" s="90">
        <v>650</v>
      </c>
      <c r="G352" s="90">
        <f t="shared" si="105"/>
        <v>650</v>
      </c>
      <c r="H352" s="90">
        <f t="shared" si="106"/>
        <v>7800</v>
      </c>
    </row>
    <row r="353" spans="2:8" s="9" customFormat="1" x14ac:dyDescent="0.25">
      <c r="B353" s="54"/>
      <c r="C353" s="105" t="s">
        <v>4</v>
      </c>
      <c r="D353" s="95">
        <v>2</v>
      </c>
      <c r="E353" s="96">
        <v>0.55000000000000004</v>
      </c>
      <c r="F353" s="90">
        <v>550</v>
      </c>
      <c r="G353" s="90">
        <f t="shared" si="105"/>
        <v>1100</v>
      </c>
      <c r="H353" s="90">
        <f t="shared" si="106"/>
        <v>13200</v>
      </c>
    </row>
    <row r="354" spans="2:8" s="9" customFormat="1" x14ac:dyDescent="0.25">
      <c r="B354" s="54"/>
      <c r="C354" s="105" t="s">
        <v>7</v>
      </c>
      <c r="D354" s="95">
        <v>2</v>
      </c>
      <c r="E354" s="96">
        <v>0.45</v>
      </c>
      <c r="F354" s="90">
        <v>450</v>
      </c>
      <c r="G354" s="90">
        <f t="shared" si="105"/>
        <v>900</v>
      </c>
      <c r="H354" s="90">
        <f t="shared" si="106"/>
        <v>10800</v>
      </c>
    </row>
    <row r="355" spans="2:8" s="9" customFormat="1" x14ac:dyDescent="0.25">
      <c r="B355" s="54"/>
      <c r="C355" s="105" t="s">
        <v>9</v>
      </c>
      <c r="D355" s="95">
        <v>1</v>
      </c>
      <c r="E355" s="96">
        <v>0.7</v>
      </c>
      <c r="F355" s="90">
        <v>700</v>
      </c>
      <c r="G355" s="90">
        <f t="shared" si="105"/>
        <v>700</v>
      </c>
      <c r="H355" s="90">
        <f t="shared" si="106"/>
        <v>8400</v>
      </c>
    </row>
    <row r="356" spans="2:8" ht="33.75" customHeight="1" x14ac:dyDescent="0.25">
      <c r="B356" s="63">
        <v>2</v>
      </c>
      <c r="C356" s="106" t="s">
        <v>98</v>
      </c>
      <c r="D356" s="107">
        <f>SUM(D357:D361)</f>
        <v>7</v>
      </c>
      <c r="E356" s="107"/>
      <c r="F356" s="108"/>
      <c r="G356" s="108">
        <f>SUM(G357:G361)</f>
        <v>4450</v>
      </c>
      <c r="H356" s="108">
        <f>SUM(H357:H361)</f>
        <v>53400</v>
      </c>
    </row>
    <row r="357" spans="2:8" s="9" customFormat="1" x14ac:dyDescent="0.25">
      <c r="B357" s="54"/>
      <c r="C357" s="105" t="s">
        <v>40</v>
      </c>
      <c r="D357" s="95">
        <v>1</v>
      </c>
      <c r="E357" s="96">
        <v>1</v>
      </c>
      <c r="F357" s="90">
        <v>1000</v>
      </c>
      <c r="G357" s="90">
        <f t="shared" ref="G357:G361" si="107">D357*F357</f>
        <v>1000</v>
      </c>
      <c r="H357" s="90">
        <f t="shared" ref="H357:H361" si="108">G357*12</f>
        <v>12000</v>
      </c>
    </row>
    <row r="358" spans="2:8" s="9" customFormat="1" x14ac:dyDescent="0.25">
      <c r="B358" s="54"/>
      <c r="C358" s="105" t="s">
        <v>3</v>
      </c>
      <c r="D358" s="95">
        <v>1</v>
      </c>
      <c r="E358" s="96">
        <v>0.65</v>
      </c>
      <c r="F358" s="90">
        <v>650</v>
      </c>
      <c r="G358" s="90">
        <f t="shared" si="107"/>
        <v>650</v>
      </c>
      <c r="H358" s="90">
        <f t="shared" si="108"/>
        <v>7800</v>
      </c>
    </row>
    <row r="359" spans="2:8" s="9" customFormat="1" x14ac:dyDescent="0.25">
      <c r="B359" s="54"/>
      <c r="C359" s="105" t="s">
        <v>4</v>
      </c>
      <c r="D359" s="95">
        <v>3</v>
      </c>
      <c r="E359" s="96">
        <v>0.55000000000000004</v>
      </c>
      <c r="F359" s="90">
        <v>550</v>
      </c>
      <c r="G359" s="90">
        <f t="shared" si="107"/>
        <v>1650</v>
      </c>
      <c r="H359" s="90">
        <f t="shared" si="108"/>
        <v>19800</v>
      </c>
    </row>
    <row r="360" spans="2:8" s="9" customFormat="1" x14ac:dyDescent="0.25">
      <c r="B360" s="54"/>
      <c r="C360" s="105" t="s">
        <v>7</v>
      </c>
      <c r="D360" s="95">
        <v>1</v>
      </c>
      <c r="E360" s="96">
        <v>0.45</v>
      </c>
      <c r="F360" s="90">
        <v>450</v>
      </c>
      <c r="G360" s="90">
        <f t="shared" si="107"/>
        <v>450</v>
      </c>
      <c r="H360" s="90">
        <f t="shared" si="108"/>
        <v>5400</v>
      </c>
    </row>
    <row r="361" spans="2:8" s="9" customFormat="1" x14ac:dyDescent="0.25">
      <c r="B361" s="54"/>
      <c r="C361" s="105" t="s">
        <v>9</v>
      </c>
      <c r="D361" s="95">
        <v>1</v>
      </c>
      <c r="E361" s="96">
        <v>0.7</v>
      </c>
      <c r="F361" s="90">
        <v>700</v>
      </c>
      <c r="G361" s="90">
        <f t="shared" si="107"/>
        <v>700</v>
      </c>
      <c r="H361" s="90">
        <f t="shared" si="108"/>
        <v>8400</v>
      </c>
    </row>
    <row r="362" spans="2:8" x14ac:dyDescent="0.25">
      <c r="B362" s="63">
        <v>3</v>
      </c>
      <c r="C362" s="106" t="s">
        <v>122</v>
      </c>
      <c r="D362" s="107">
        <f>SUM(D363:D367)</f>
        <v>7</v>
      </c>
      <c r="E362" s="107"/>
      <c r="F362" s="108"/>
      <c r="G362" s="108">
        <f>SUM(G363:G367)</f>
        <v>4250</v>
      </c>
      <c r="H362" s="108">
        <f>SUM(H363:H367)</f>
        <v>51000</v>
      </c>
    </row>
    <row r="363" spans="2:8" s="9" customFormat="1" x14ac:dyDescent="0.25">
      <c r="B363" s="54"/>
      <c r="C363" s="105" t="s">
        <v>40</v>
      </c>
      <c r="D363" s="95">
        <v>1</v>
      </c>
      <c r="E363" s="96">
        <v>1</v>
      </c>
      <c r="F363" s="90">
        <v>1000</v>
      </c>
      <c r="G363" s="90">
        <f t="shared" ref="G363:G367" si="109">D363*F363</f>
        <v>1000</v>
      </c>
      <c r="H363" s="90">
        <f t="shared" ref="H363:H367" si="110">G363*12</f>
        <v>12000</v>
      </c>
    </row>
    <row r="364" spans="2:8" s="9" customFormat="1" x14ac:dyDescent="0.25">
      <c r="B364" s="54"/>
      <c r="C364" s="105" t="s">
        <v>15</v>
      </c>
      <c r="D364" s="95">
        <v>1</v>
      </c>
      <c r="E364" s="96">
        <v>0.65</v>
      </c>
      <c r="F364" s="90">
        <v>650</v>
      </c>
      <c r="G364" s="90">
        <f t="shared" si="109"/>
        <v>650</v>
      </c>
      <c r="H364" s="90">
        <f t="shared" si="110"/>
        <v>7800</v>
      </c>
    </row>
    <row r="365" spans="2:8" s="9" customFormat="1" x14ac:dyDescent="0.25">
      <c r="B365" s="54"/>
      <c r="C365" s="105" t="s">
        <v>4</v>
      </c>
      <c r="D365" s="95">
        <v>1</v>
      </c>
      <c r="E365" s="96">
        <v>0.55000000000000004</v>
      </c>
      <c r="F365" s="90">
        <v>550</v>
      </c>
      <c r="G365" s="90">
        <f t="shared" si="109"/>
        <v>550</v>
      </c>
      <c r="H365" s="90">
        <f t="shared" si="110"/>
        <v>6600</v>
      </c>
    </row>
    <row r="366" spans="2:8" s="9" customFormat="1" x14ac:dyDescent="0.25">
      <c r="B366" s="54"/>
      <c r="C366" s="105" t="s">
        <v>7</v>
      </c>
      <c r="D366" s="95">
        <v>3</v>
      </c>
      <c r="E366" s="96">
        <v>0.45</v>
      </c>
      <c r="F366" s="90">
        <v>450</v>
      </c>
      <c r="G366" s="90">
        <f t="shared" si="109"/>
        <v>1350</v>
      </c>
      <c r="H366" s="90">
        <f t="shared" si="110"/>
        <v>16200</v>
      </c>
    </row>
    <row r="367" spans="2:8" s="9" customFormat="1" x14ac:dyDescent="0.25">
      <c r="B367" s="54"/>
      <c r="C367" s="105" t="s">
        <v>9</v>
      </c>
      <c r="D367" s="95">
        <v>1</v>
      </c>
      <c r="E367" s="96">
        <v>0.7</v>
      </c>
      <c r="F367" s="90">
        <v>700</v>
      </c>
      <c r="G367" s="90">
        <f t="shared" si="109"/>
        <v>700</v>
      </c>
      <c r="H367" s="90">
        <f t="shared" si="110"/>
        <v>8400</v>
      </c>
    </row>
    <row r="368" spans="2:8" ht="30" x14ac:dyDescent="0.25">
      <c r="B368" s="63">
        <v>4</v>
      </c>
      <c r="C368" s="106" t="s">
        <v>99</v>
      </c>
      <c r="D368" s="107">
        <f>SUM(D369:D373)</f>
        <v>10</v>
      </c>
      <c r="E368" s="107"/>
      <c r="F368" s="108"/>
      <c r="G368" s="108">
        <f>SUM(G369:G373)</f>
        <v>6100</v>
      </c>
      <c r="H368" s="108">
        <f>SUM(H369:H373)</f>
        <v>73200</v>
      </c>
    </row>
    <row r="369" spans="2:8" s="9" customFormat="1" x14ac:dyDescent="0.25">
      <c r="B369" s="54"/>
      <c r="C369" s="105" t="s">
        <v>40</v>
      </c>
      <c r="D369" s="95">
        <v>1</v>
      </c>
      <c r="E369" s="96">
        <v>1</v>
      </c>
      <c r="F369" s="90">
        <v>1000</v>
      </c>
      <c r="G369" s="90">
        <f t="shared" ref="G369:G373" si="111">D369*F369</f>
        <v>1000</v>
      </c>
      <c r="H369" s="90">
        <f t="shared" ref="H369:H373" si="112">G369*12</f>
        <v>12000</v>
      </c>
    </row>
    <row r="370" spans="2:8" s="9" customFormat="1" x14ac:dyDescent="0.25">
      <c r="B370" s="54"/>
      <c r="C370" s="105" t="s">
        <v>3</v>
      </c>
      <c r="D370" s="95">
        <v>2</v>
      </c>
      <c r="E370" s="96">
        <v>0.65</v>
      </c>
      <c r="F370" s="90">
        <v>650</v>
      </c>
      <c r="G370" s="90">
        <f t="shared" si="111"/>
        <v>1300</v>
      </c>
      <c r="H370" s="90">
        <f t="shared" si="112"/>
        <v>15600</v>
      </c>
    </row>
    <row r="371" spans="2:8" s="9" customFormat="1" x14ac:dyDescent="0.25">
      <c r="B371" s="54"/>
      <c r="C371" s="105" t="s">
        <v>4</v>
      </c>
      <c r="D371" s="95">
        <v>4</v>
      </c>
      <c r="E371" s="96">
        <v>0.55000000000000004</v>
      </c>
      <c r="F371" s="90">
        <v>550</v>
      </c>
      <c r="G371" s="90">
        <f t="shared" si="111"/>
        <v>2200</v>
      </c>
      <c r="H371" s="90">
        <f t="shared" si="112"/>
        <v>26400</v>
      </c>
    </row>
    <row r="372" spans="2:8" s="9" customFormat="1" x14ac:dyDescent="0.25">
      <c r="B372" s="54"/>
      <c r="C372" s="105" t="s">
        <v>7</v>
      </c>
      <c r="D372" s="95">
        <v>2</v>
      </c>
      <c r="E372" s="96">
        <v>0.45</v>
      </c>
      <c r="F372" s="90">
        <v>450</v>
      </c>
      <c r="G372" s="90">
        <f t="shared" si="111"/>
        <v>900</v>
      </c>
      <c r="H372" s="90">
        <f t="shared" si="112"/>
        <v>10800</v>
      </c>
    </row>
    <row r="373" spans="2:8" s="9" customFormat="1" x14ac:dyDescent="0.25">
      <c r="B373" s="54"/>
      <c r="C373" s="105" t="s">
        <v>9</v>
      </c>
      <c r="D373" s="95">
        <v>1</v>
      </c>
      <c r="E373" s="96">
        <v>0.7</v>
      </c>
      <c r="F373" s="90">
        <v>700</v>
      </c>
      <c r="G373" s="90">
        <f t="shared" si="111"/>
        <v>700</v>
      </c>
      <c r="H373" s="90">
        <f t="shared" si="112"/>
        <v>8400</v>
      </c>
    </row>
    <row r="374" spans="2:8" ht="30" x14ac:dyDescent="0.25">
      <c r="B374" s="63">
        <v>5</v>
      </c>
      <c r="C374" s="106" t="s">
        <v>100</v>
      </c>
      <c r="D374" s="107">
        <f>SUM(D375:D379)</f>
        <v>11</v>
      </c>
      <c r="E374" s="107"/>
      <c r="F374" s="108"/>
      <c r="G374" s="108">
        <f>SUM(G375:G379)</f>
        <v>6350</v>
      </c>
      <c r="H374" s="108">
        <f>SUM(H375:H379)</f>
        <v>76200</v>
      </c>
    </row>
    <row r="375" spans="2:8" s="9" customFormat="1" x14ac:dyDescent="0.25">
      <c r="B375" s="54"/>
      <c r="C375" s="105" t="s">
        <v>40</v>
      </c>
      <c r="D375" s="95">
        <v>1</v>
      </c>
      <c r="E375" s="96">
        <v>1</v>
      </c>
      <c r="F375" s="90">
        <v>1000</v>
      </c>
      <c r="G375" s="90">
        <f t="shared" ref="G375:G379" si="113">D375*F375</f>
        <v>1000</v>
      </c>
      <c r="H375" s="90">
        <f t="shared" ref="H375:H379" si="114">G375*12</f>
        <v>12000</v>
      </c>
    </row>
    <row r="376" spans="2:8" s="9" customFormat="1" x14ac:dyDescent="0.25">
      <c r="B376" s="54"/>
      <c r="C376" s="105" t="s">
        <v>3</v>
      </c>
      <c r="D376" s="95">
        <v>1</v>
      </c>
      <c r="E376" s="96">
        <v>0.65</v>
      </c>
      <c r="F376" s="90">
        <v>650</v>
      </c>
      <c r="G376" s="90">
        <f t="shared" si="113"/>
        <v>650</v>
      </c>
      <c r="H376" s="90">
        <f t="shared" si="114"/>
        <v>7800</v>
      </c>
    </row>
    <row r="377" spans="2:8" s="9" customFormat="1" x14ac:dyDescent="0.25">
      <c r="B377" s="54"/>
      <c r="C377" s="105" t="s">
        <v>4</v>
      </c>
      <c r="D377" s="95">
        <v>4</v>
      </c>
      <c r="E377" s="96">
        <v>0.55000000000000004</v>
      </c>
      <c r="F377" s="90">
        <v>550</v>
      </c>
      <c r="G377" s="90">
        <f t="shared" si="113"/>
        <v>2200</v>
      </c>
      <c r="H377" s="90">
        <f t="shared" si="114"/>
        <v>26400</v>
      </c>
    </row>
    <row r="378" spans="2:8" s="9" customFormat="1" x14ac:dyDescent="0.25">
      <c r="B378" s="54"/>
      <c r="C378" s="105" t="s">
        <v>7</v>
      </c>
      <c r="D378" s="95">
        <v>4</v>
      </c>
      <c r="E378" s="96">
        <v>0.45</v>
      </c>
      <c r="F378" s="90">
        <v>450</v>
      </c>
      <c r="G378" s="90">
        <f t="shared" si="113"/>
        <v>1800</v>
      </c>
      <c r="H378" s="90">
        <f t="shared" si="114"/>
        <v>21600</v>
      </c>
    </row>
    <row r="379" spans="2:8" s="9" customFormat="1" x14ac:dyDescent="0.25">
      <c r="B379" s="54"/>
      <c r="C379" s="105" t="s">
        <v>9</v>
      </c>
      <c r="D379" s="95">
        <v>1</v>
      </c>
      <c r="E379" s="96">
        <v>0.7</v>
      </c>
      <c r="F379" s="90">
        <v>700</v>
      </c>
      <c r="G379" s="90">
        <f t="shared" si="113"/>
        <v>700</v>
      </c>
      <c r="H379" s="90">
        <f t="shared" si="114"/>
        <v>8400</v>
      </c>
    </row>
    <row r="380" spans="2:8" ht="30" x14ac:dyDescent="0.25">
      <c r="B380" s="63">
        <v>6</v>
      </c>
      <c r="C380" s="106" t="s">
        <v>101</v>
      </c>
      <c r="D380" s="107">
        <f>SUM(D381:D385)</f>
        <v>11</v>
      </c>
      <c r="E380" s="107"/>
      <c r="F380" s="108"/>
      <c r="G380" s="108">
        <f>SUM(G381:G385)</f>
        <v>6650</v>
      </c>
      <c r="H380" s="108">
        <f>SUM(H381:H385)</f>
        <v>79800</v>
      </c>
    </row>
    <row r="381" spans="2:8" s="9" customFormat="1" x14ac:dyDescent="0.25">
      <c r="B381" s="54"/>
      <c r="C381" s="105" t="s">
        <v>40</v>
      </c>
      <c r="D381" s="95">
        <v>1</v>
      </c>
      <c r="E381" s="96">
        <v>1</v>
      </c>
      <c r="F381" s="90">
        <v>1000</v>
      </c>
      <c r="G381" s="90">
        <f t="shared" ref="G381:G385" si="115">D381*F381</f>
        <v>1000</v>
      </c>
      <c r="H381" s="90">
        <f t="shared" ref="H381:H385" si="116">G381*12</f>
        <v>12000</v>
      </c>
    </row>
    <row r="382" spans="2:8" s="9" customFormat="1" x14ac:dyDescent="0.25">
      <c r="B382" s="54"/>
      <c r="C382" s="105" t="s">
        <v>3</v>
      </c>
      <c r="D382" s="95">
        <v>2</v>
      </c>
      <c r="E382" s="96">
        <v>0.65</v>
      </c>
      <c r="F382" s="90">
        <v>650</v>
      </c>
      <c r="G382" s="90">
        <f t="shared" si="115"/>
        <v>1300</v>
      </c>
      <c r="H382" s="90">
        <f t="shared" si="116"/>
        <v>15600</v>
      </c>
    </row>
    <row r="383" spans="2:8" s="9" customFormat="1" x14ac:dyDescent="0.25">
      <c r="B383" s="54"/>
      <c r="C383" s="105" t="s">
        <v>4</v>
      </c>
      <c r="D383" s="95">
        <v>5</v>
      </c>
      <c r="E383" s="96">
        <v>0.55000000000000004</v>
      </c>
      <c r="F383" s="90">
        <v>550</v>
      </c>
      <c r="G383" s="90">
        <f t="shared" si="115"/>
        <v>2750</v>
      </c>
      <c r="H383" s="90">
        <f t="shared" si="116"/>
        <v>33000</v>
      </c>
    </row>
    <row r="384" spans="2:8" s="9" customFormat="1" x14ac:dyDescent="0.25">
      <c r="B384" s="54"/>
      <c r="C384" s="105" t="s">
        <v>7</v>
      </c>
      <c r="D384" s="95">
        <v>2</v>
      </c>
      <c r="E384" s="96">
        <v>0.45</v>
      </c>
      <c r="F384" s="90">
        <v>450</v>
      </c>
      <c r="G384" s="90">
        <f t="shared" si="115"/>
        <v>900</v>
      </c>
      <c r="H384" s="90">
        <f t="shared" si="116"/>
        <v>10800</v>
      </c>
    </row>
    <row r="385" spans="2:8" s="9" customFormat="1" x14ac:dyDescent="0.25">
      <c r="B385" s="54"/>
      <c r="C385" s="105" t="s">
        <v>9</v>
      </c>
      <c r="D385" s="95">
        <v>1</v>
      </c>
      <c r="E385" s="96">
        <v>0.7</v>
      </c>
      <c r="F385" s="90">
        <v>700</v>
      </c>
      <c r="G385" s="90">
        <f t="shared" si="115"/>
        <v>700</v>
      </c>
      <c r="H385" s="90">
        <f t="shared" si="116"/>
        <v>8400</v>
      </c>
    </row>
    <row r="386" spans="2:8" s="16" customFormat="1" x14ac:dyDescent="0.25">
      <c r="B386" s="102" t="s">
        <v>143</v>
      </c>
      <c r="C386" s="103" t="s">
        <v>102</v>
      </c>
      <c r="D386" s="85">
        <f>SUM(D387:D393)</f>
        <v>18</v>
      </c>
      <c r="E386" s="85"/>
      <c r="F386" s="88"/>
      <c r="G386" s="88">
        <f>SUM(G387:G393)</f>
        <v>13500</v>
      </c>
      <c r="H386" s="88">
        <f>SUM(H387:H393)</f>
        <v>162000</v>
      </c>
    </row>
    <row r="387" spans="2:8" s="9" customFormat="1" x14ac:dyDescent="0.25">
      <c r="B387" s="54"/>
      <c r="C387" s="105" t="s">
        <v>103</v>
      </c>
      <c r="D387" s="95">
        <v>1</v>
      </c>
      <c r="E387" s="96">
        <v>1.8</v>
      </c>
      <c r="F387" s="90">
        <v>1800</v>
      </c>
      <c r="G387" s="90">
        <f t="shared" ref="G387:G389" si="117">D387*F387</f>
        <v>1800</v>
      </c>
      <c r="H387" s="90">
        <f t="shared" ref="H387:H389" si="118">G387*12</f>
        <v>21600</v>
      </c>
    </row>
    <row r="388" spans="2:8" s="9" customFormat="1" x14ac:dyDescent="0.25">
      <c r="B388" s="54"/>
      <c r="C388" s="105" t="s">
        <v>104</v>
      </c>
      <c r="D388" s="95">
        <v>1</v>
      </c>
      <c r="E388" s="96">
        <v>1.2</v>
      </c>
      <c r="F388" s="90">
        <v>1200</v>
      </c>
      <c r="G388" s="90">
        <f t="shared" si="117"/>
        <v>1200</v>
      </c>
      <c r="H388" s="90">
        <f t="shared" si="118"/>
        <v>14400</v>
      </c>
    </row>
    <row r="389" spans="2:8" s="9" customFormat="1" x14ac:dyDescent="0.25">
      <c r="B389" s="54"/>
      <c r="C389" s="105" t="s">
        <v>105</v>
      </c>
      <c r="D389" s="95">
        <v>1</v>
      </c>
      <c r="E389" s="96">
        <v>0.7</v>
      </c>
      <c r="F389" s="90">
        <v>700</v>
      </c>
      <c r="G389" s="90">
        <f t="shared" si="117"/>
        <v>700</v>
      </c>
      <c r="H389" s="90">
        <f t="shared" si="118"/>
        <v>8400</v>
      </c>
    </row>
    <row r="390" spans="2:8" s="9" customFormat="1" x14ac:dyDescent="0.25">
      <c r="B390" s="54"/>
      <c r="C390" s="104" t="s">
        <v>10</v>
      </c>
      <c r="D390" s="95">
        <v>1</v>
      </c>
      <c r="E390" s="96">
        <v>0.9</v>
      </c>
      <c r="F390" s="90">
        <v>900</v>
      </c>
      <c r="G390" s="90">
        <f t="shared" ref="G390:G393" si="119">D390*F390</f>
        <v>900</v>
      </c>
      <c r="H390" s="90">
        <f t="shared" ref="H390:H393" si="120">G390*12</f>
        <v>10800</v>
      </c>
    </row>
    <row r="391" spans="2:8" s="9" customFormat="1" x14ac:dyDescent="0.25">
      <c r="B391" s="54"/>
      <c r="C391" s="105" t="s">
        <v>3</v>
      </c>
      <c r="D391" s="95">
        <v>6</v>
      </c>
      <c r="E391" s="96">
        <v>0.7</v>
      </c>
      <c r="F391" s="90">
        <v>700</v>
      </c>
      <c r="G391" s="90">
        <f t="shared" si="119"/>
        <v>4200</v>
      </c>
      <c r="H391" s="90">
        <f t="shared" si="120"/>
        <v>50400</v>
      </c>
    </row>
    <row r="392" spans="2:8" s="9" customFormat="1" x14ac:dyDescent="0.25">
      <c r="B392" s="54"/>
      <c r="C392" s="105" t="s">
        <v>6</v>
      </c>
      <c r="D392" s="95">
        <v>7</v>
      </c>
      <c r="E392" s="96">
        <v>0.6</v>
      </c>
      <c r="F392" s="90">
        <v>600</v>
      </c>
      <c r="G392" s="90">
        <f t="shared" si="119"/>
        <v>4200</v>
      </c>
      <c r="H392" s="90">
        <f t="shared" si="120"/>
        <v>50400</v>
      </c>
    </row>
    <row r="393" spans="2:8" s="9" customFormat="1" x14ac:dyDescent="0.25">
      <c r="B393" s="54"/>
      <c r="C393" s="105" t="s">
        <v>7</v>
      </c>
      <c r="D393" s="95">
        <v>1</v>
      </c>
      <c r="E393" s="96">
        <v>0.5</v>
      </c>
      <c r="F393" s="90">
        <v>500</v>
      </c>
      <c r="G393" s="90">
        <f t="shared" si="119"/>
        <v>500</v>
      </c>
      <c r="H393" s="90">
        <f t="shared" si="120"/>
        <v>6000</v>
      </c>
    </row>
    <row r="394" spans="2:8" ht="30" x14ac:dyDescent="0.25">
      <c r="B394" s="63">
        <v>1</v>
      </c>
      <c r="C394" s="106" t="s">
        <v>106</v>
      </c>
      <c r="D394" s="107">
        <f>SUM(D395:D400)</f>
        <v>18</v>
      </c>
      <c r="E394" s="107"/>
      <c r="F394" s="108"/>
      <c r="G394" s="108">
        <f>SUM(G395:G400)</f>
        <v>11050</v>
      </c>
      <c r="H394" s="108">
        <f>SUM(H395:H400)</f>
        <v>132600</v>
      </c>
    </row>
    <row r="395" spans="2:8" s="9" customFormat="1" x14ac:dyDescent="0.25">
      <c r="B395" s="54"/>
      <c r="C395" s="105" t="s">
        <v>37</v>
      </c>
      <c r="D395" s="95">
        <v>1</v>
      </c>
      <c r="E395" s="96">
        <v>1.4</v>
      </c>
      <c r="F395" s="90">
        <v>1400</v>
      </c>
      <c r="G395" s="90">
        <f t="shared" ref="G395:G400" si="121">D395*F395</f>
        <v>1400</v>
      </c>
      <c r="H395" s="90">
        <f t="shared" ref="H395:H400" si="122">G395*12</f>
        <v>16800</v>
      </c>
    </row>
    <row r="396" spans="2:8" s="9" customFormat="1" x14ac:dyDescent="0.25">
      <c r="B396" s="54"/>
      <c r="C396" s="105" t="s">
        <v>2</v>
      </c>
      <c r="D396" s="95">
        <v>1</v>
      </c>
      <c r="E396" s="96">
        <v>0.8</v>
      </c>
      <c r="F396" s="90">
        <v>800</v>
      </c>
      <c r="G396" s="90">
        <f t="shared" si="121"/>
        <v>800</v>
      </c>
      <c r="H396" s="90">
        <f t="shared" si="122"/>
        <v>9600</v>
      </c>
    </row>
    <row r="397" spans="2:8" s="9" customFormat="1" x14ac:dyDescent="0.25">
      <c r="B397" s="54"/>
      <c r="C397" s="105" t="s">
        <v>3</v>
      </c>
      <c r="D397" s="95">
        <v>3</v>
      </c>
      <c r="E397" s="96">
        <v>0.65</v>
      </c>
      <c r="F397" s="90">
        <v>650</v>
      </c>
      <c r="G397" s="90">
        <f t="shared" si="121"/>
        <v>1950</v>
      </c>
      <c r="H397" s="90">
        <f t="shared" si="122"/>
        <v>23400</v>
      </c>
    </row>
    <row r="398" spans="2:8" s="9" customFormat="1" x14ac:dyDescent="0.25">
      <c r="B398" s="54"/>
      <c r="C398" s="105" t="s">
        <v>4</v>
      </c>
      <c r="D398" s="95">
        <v>7</v>
      </c>
      <c r="E398" s="96">
        <v>0.55000000000000004</v>
      </c>
      <c r="F398" s="90">
        <v>550</v>
      </c>
      <c r="G398" s="90">
        <f t="shared" si="121"/>
        <v>3850</v>
      </c>
      <c r="H398" s="90">
        <f t="shared" si="122"/>
        <v>46200</v>
      </c>
    </row>
    <row r="399" spans="2:8" s="9" customFormat="1" x14ac:dyDescent="0.25">
      <c r="B399" s="54"/>
      <c r="C399" s="105" t="s">
        <v>7</v>
      </c>
      <c r="D399" s="95">
        <v>5</v>
      </c>
      <c r="E399" s="96">
        <v>0.45</v>
      </c>
      <c r="F399" s="90">
        <v>450</v>
      </c>
      <c r="G399" s="90">
        <f t="shared" si="121"/>
        <v>2250</v>
      </c>
      <c r="H399" s="90">
        <f t="shared" si="122"/>
        <v>27000</v>
      </c>
    </row>
    <row r="400" spans="2:8" s="9" customFormat="1" x14ac:dyDescent="0.25">
      <c r="B400" s="54"/>
      <c r="C400" s="105" t="s">
        <v>9</v>
      </c>
      <c r="D400" s="95">
        <v>1</v>
      </c>
      <c r="E400" s="96">
        <v>0.8</v>
      </c>
      <c r="F400" s="90">
        <v>800</v>
      </c>
      <c r="G400" s="90">
        <f t="shared" si="121"/>
        <v>800</v>
      </c>
      <c r="H400" s="90">
        <f t="shared" si="122"/>
        <v>9600</v>
      </c>
    </row>
    <row r="401" spans="2:8" ht="30" x14ac:dyDescent="0.25">
      <c r="B401" s="63">
        <v>2</v>
      </c>
      <c r="C401" s="106" t="s">
        <v>107</v>
      </c>
      <c r="D401" s="107">
        <f>SUM(D402:D406)</f>
        <v>12</v>
      </c>
      <c r="E401" s="107"/>
      <c r="F401" s="108"/>
      <c r="G401" s="108">
        <f>SUM(G402:G406)</f>
        <v>6900</v>
      </c>
      <c r="H401" s="108">
        <f>SUM(H402:H406)</f>
        <v>82800</v>
      </c>
    </row>
    <row r="402" spans="2:8" s="9" customFormat="1" x14ac:dyDescent="0.25">
      <c r="B402" s="54"/>
      <c r="C402" s="105" t="s">
        <v>40</v>
      </c>
      <c r="D402" s="95">
        <v>1</v>
      </c>
      <c r="E402" s="96">
        <v>1</v>
      </c>
      <c r="F402" s="90">
        <v>1000</v>
      </c>
      <c r="G402" s="90">
        <f t="shared" ref="G402:G406" si="123">D402*F402</f>
        <v>1000</v>
      </c>
      <c r="H402" s="90">
        <f t="shared" ref="H402:H406" si="124">G402*12</f>
        <v>12000</v>
      </c>
    </row>
    <row r="403" spans="2:8" s="9" customFormat="1" x14ac:dyDescent="0.25">
      <c r="B403" s="54"/>
      <c r="C403" s="105" t="s">
        <v>3</v>
      </c>
      <c r="D403" s="95">
        <v>1</v>
      </c>
      <c r="E403" s="96">
        <v>0.65</v>
      </c>
      <c r="F403" s="90">
        <v>650</v>
      </c>
      <c r="G403" s="90">
        <f t="shared" si="123"/>
        <v>650</v>
      </c>
      <c r="H403" s="90">
        <f t="shared" si="124"/>
        <v>7800</v>
      </c>
    </row>
    <row r="404" spans="2:8" s="9" customFormat="1" x14ac:dyDescent="0.25">
      <c r="B404" s="54"/>
      <c r="C404" s="105" t="s">
        <v>4</v>
      </c>
      <c r="D404" s="95">
        <v>5</v>
      </c>
      <c r="E404" s="96">
        <v>0.55000000000000004</v>
      </c>
      <c r="F404" s="90">
        <v>550</v>
      </c>
      <c r="G404" s="90">
        <f t="shared" si="123"/>
        <v>2750</v>
      </c>
      <c r="H404" s="90">
        <f t="shared" si="124"/>
        <v>33000</v>
      </c>
    </row>
    <row r="405" spans="2:8" s="9" customFormat="1" x14ac:dyDescent="0.25">
      <c r="B405" s="54"/>
      <c r="C405" s="105" t="s">
        <v>7</v>
      </c>
      <c r="D405" s="95">
        <v>4</v>
      </c>
      <c r="E405" s="96">
        <v>0.45</v>
      </c>
      <c r="F405" s="90">
        <v>450</v>
      </c>
      <c r="G405" s="90">
        <f t="shared" si="123"/>
        <v>1800</v>
      </c>
      <c r="H405" s="90">
        <f t="shared" si="124"/>
        <v>21600</v>
      </c>
    </row>
    <row r="406" spans="2:8" s="9" customFormat="1" x14ac:dyDescent="0.25">
      <c r="B406" s="54"/>
      <c r="C406" s="105" t="s">
        <v>9</v>
      </c>
      <c r="D406" s="95">
        <v>1</v>
      </c>
      <c r="E406" s="96">
        <v>0.7</v>
      </c>
      <c r="F406" s="90">
        <v>700</v>
      </c>
      <c r="G406" s="90">
        <f t="shared" si="123"/>
        <v>700</v>
      </c>
      <c r="H406" s="90">
        <f t="shared" si="124"/>
        <v>8400</v>
      </c>
    </row>
    <row r="407" spans="2:8" x14ac:dyDescent="0.25">
      <c r="B407" s="63">
        <v>3</v>
      </c>
      <c r="C407" s="106" t="s">
        <v>108</v>
      </c>
      <c r="D407" s="107">
        <f>SUM(D408:D412)</f>
        <v>7</v>
      </c>
      <c r="E407" s="107"/>
      <c r="F407" s="108"/>
      <c r="G407" s="108">
        <f>SUM(G408:G412)</f>
        <v>4350</v>
      </c>
      <c r="H407" s="108">
        <f>SUM(H408:H412)</f>
        <v>52200</v>
      </c>
    </row>
    <row r="408" spans="2:8" s="9" customFormat="1" x14ac:dyDescent="0.25">
      <c r="B408" s="54"/>
      <c r="C408" s="105" t="s">
        <v>40</v>
      </c>
      <c r="D408" s="95">
        <v>1</v>
      </c>
      <c r="E408" s="96">
        <v>1</v>
      </c>
      <c r="F408" s="90">
        <v>1000</v>
      </c>
      <c r="G408" s="90">
        <f t="shared" ref="G408:G412" si="125">D408*F408</f>
        <v>1000</v>
      </c>
      <c r="H408" s="90">
        <f t="shared" ref="H408:H412" si="126">G408*12</f>
        <v>12000</v>
      </c>
    </row>
    <row r="409" spans="2:8" s="9" customFormat="1" x14ac:dyDescent="0.25">
      <c r="B409" s="54"/>
      <c r="C409" s="105" t="s">
        <v>3</v>
      </c>
      <c r="D409" s="95">
        <v>1</v>
      </c>
      <c r="E409" s="96">
        <v>0.65</v>
      </c>
      <c r="F409" s="90">
        <v>650</v>
      </c>
      <c r="G409" s="90">
        <f t="shared" si="125"/>
        <v>650</v>
      </c>
      <c r="H409" s="90">
        <f t="shared" si="126"/>
        <v>7800</v>
      </c>
    </row>
    <row r="410" spans="2:8" s="9" customFormat="1" x14ac:dyDescent="0.25">
      <c r="B410" s="54"/>
      <c r="C410" s="105" t="s">
        <v>4</v>
      </c>
      <c r="D410" s="95">
        <v>2</v>
      </c>
      <c r="E410" s="96">
        <v>0.55000000000000004</v>
      </c>
      <c r="F410" s="90">
        <v>550</v>
      </c>
      <c r="G410" s="90">
        <f t="shared" si="125"/>
        <v>1100</v>
      </c>
      <c r="H410" s="90">
        <f t="shared" si="126"/>
        <v>13200</v>
      </c>
    </row>
    <row r="411" spans="2:8" s="9" customFormat="1" x14ac:dyDescent="0.25">
      <c r="B411" s="54"/>
      <c r="C411" s="105" t="s">
        <v>7</v>
      </c>
      <c r="D411" s="95">
        <v>2</v>
      </c>
      <c r="E411" s="96">
        <v>0.45</v>
      </c>
      <c r="F411" s="90">
        <v>450</v>
      </c>
      <c r="G411" s="90">
        <f t="shared" si="125"/>
        <v>900</v>
      </c>
      <c r="H411" s="90">
        <f t="shared" si="126"/>
        <v>10800</v>
      </c>
    </row>
    <row r="412" spans="2:8" s="9" customFormat="1" x14ac:dyDescent="0.25">
      <c r="B412" s="54"/>
      <c r="C412" s="105" t="s">
        <v>9</v>
      </c>
      <c r="D412" s="95">
        <v>1</v>
      </c>
      <c r="E412" s="96">
        <v>0.7</v>
      </c>
      <c r="F412" s="90">
        <v>700</v>
      </c>
      <c r="G412" s="90">
        <f t="shared" si="125"/>
        <v>700</v>
      </c>
      <c r="H412" s="90">
        <f t="shared" si="126"/>
        <v>8400</v>
      </c>
    </row>
    <row r="413" spans="2:8" x14ac:dyDescent="0.25">
      <c r="B413" s="63">
        <v>4</v>
      </c>
      <c r="C413" s="106" t="s">
        <v>109</v>
      </c>
      <c r="D413" s="107">
        <f>SUM(D414:D418)</f>
        <v>6</v>
      </c>
      <c r="E413" s="107"/>
      <c r="F413" s="108"/>
      <c r="G413" s="108">
        <f>SUM(G414:G418)</f>
        <v>3800</v>
      </c>
      <c r="H413" s="108">
        <f>SUM(H414:H418)</f>
        <v>45600</v>
      </c>
    </row>
    <row r="414" spans="2:8" s="9" customFormat="1" x14ac:dyDescent="0.25">
      <c r="B414" s="54"/>
      <c r="C414" s="105" t="s">
        <v>40</v>
      </c>
      <c r="D414" s="95">
        <v>1</v>
      </c>
      <c r="E414" s="96">
        <v>1</v>
      </c>
      <c r="F414" s="90">
        <v>1000</v>
      </c>
      <c r="G414" s="90">
        <f t="shared" ref="G414:G418" si="127">D414*F414</f>
        <v>1000</v>
      </c>
      <c r="H414" s="90">
        <f t="shared" ref="H414:H418" si="128">G414*12</f>
        <v>12000</v>
      </c>
    </row>
    <row r="415" spans="2:8" s="9" customFormat="1" x14ac:dyDescent="0.25">
      <c r="B415" s="54"/>
      <c r="C415" s="105" t="s">
        <v>3</v>
      </c>
      <c r="D415" s="95">
        <v>1</v>
      </c>
      <c r="E415" s="96">
        <v>0.65</v>
      </c>
      <c r="F415" s="90">
        <v>650</v>
      </c>
      <c r="G415" s="90">
        <f t="shared" si="127"/>
        <v>650</v>
      </c>
      <c r="H415" s="90">
        <f t="shared" si="128"/>
        <v>7800</v>
      </c>
    </row>
    <row r="416" spans="2:8" s="9" customFormat="1" x14ac:dyDescent="0.25">
      <c r="B416" s="54"/>
      <c r="C416" s="105" t="s">
        <v>4</v>
      </c>
      <c r="D416" s="95">
        <v>1</v>
      </c>
      <c r="E416" s="96">
        <v>0.55000000000000004</v>
      </c>
      <c r="F416" s="90">
        <v>550</v>
      </c>
      <c r="G416" s="90">
        <f t="shared" si="127"/>
        <v>550</v>
      </c>
      <c r="H416" s="90">
        <f t="shared" si="128"/>
        <v>6600</v>
      </c>
    </row>
    <row r="417" spans="2:8" s="9" customFormat="1" x14ac:dyDescent="0.25">
      <c r="B417" s="54"/>
      <c r="C417" s="105" t="s">
        <v>7</v>
      </c>
      <c r="D417" s="95">
        <v>2</v>
      </c>
      <c r="E417" s="96">
        <v>0.45</v>
      </c>
      <c r="F417" s="90">
        <v>450</v>
      </c>
      <c r="G417" s="90">
        <f t="shared" si="127"/>
        <v>900</v>
      </c>
      <c r="H417" s="90">
        <f t="shared" si="128"/>
        <v>10800</v>
      </c>
    </row>
    <row r="418" spans="2:8" s="9" customFormat="1" x14ac:dyDescent="0.25">
      <c r="B418" s="54"/>
      <c r="C418" s="105" t="s">
        <v>9</v>
      </c>
      <c r="D418" s="95">
        <v>1</v>
      </c>
      <c r="E418" s="96">
        <v>0.7</v>
      </c>
      <c r="F418" s="90">
        <v>700</v>
      </c>
      <c r="G418" s="90">
        <f t="shared" si="127"/>
        <v>700</v>
      </c>
      <c r="H418" s="90">
        <f t="shared" si="128"/>
        <v>8400</v>
      </c>
    </row>
    <row r="419" spans="2:8" x14ac:dyDescent="0.25">
      <c r="B419" s="63">
        <v>5</v>
      </c>
      <c r="C419" s="106" t="s">
        <v>110</v>
      </c>
      <c r="D419" s="107">
        <f>SUM(D420:D424)</f>
        <v>8</v>
      </c>
      <c r="E419" s="107"/>
      <c r="F419" s="108"/>
      <c r="G419" s="108">
        <f>SUM(G420:G424)</f>
        <v>4900</v>
      </c>
      <c r="H419" s="108">
        <f>SUM(H420:H424)</f>
        <v>58800</v>
      </c>
    </row>
    <row r="420" spans="2:8" s="9" customFormat="1" x14ac:dyDescent="0.25">
      <c r="B420" s="54"/>
      <c r="C420" s="105" t="s">
        <v>40</v>
      </c>
      <c r="D420" s="95">
        <v>1</v>
      </c>
      <c r="E420" s="96">
        <v>1</v>
      </c>
      <c r="F420" s="90">
        <v>1000</v>
      </c>
      <c r="G420" s="90">
        <f t="shared" ref="G420:G424" si="129">D420*F420</f>
        <v>1000</v>
      </c>
      <c r="H420" s="90">
        <f t="shared" ref="H420:H424" si="130">G420*12</f>
        <v>12000</v>
      </c>
    </row>
    <row r="421" spans="2:8" s="9" customFormat="1" x14ac:dyDescent="0.25">
      <c r="B421" s="54"/>
      <c r="C421" s="105" t="s">
        <v>3</v>
      </c>
      <c r="D421" s="95">
        <v>1</v>
      </c>
      <c r="E421" s="96">
        <v>0.65</v>
      </c>
      <c r="F421" s="90">
        <v>650</v>
      </c>
      <c r="G421" s="90">
        <f t="shared" si="129"/>
        <v>650</v>
      </c>
      <c r="H421" s="90">
        <f t="shared" si="130"/>
        <v>7800</v>
      </c>
    </row>
    <row r="422" spans="2:8" s="9" customFormat="1" x14ac:dyDescent="0.25">
      <c r="B422" s="54"/>
      <c r="C422" s="105" t="s">
        <v>4</v>
      </c>
      <c r="D422" s="95">
        <v>3</v>
      </c>
      <c r="E422" s="96">
        <v>0.55000000000000004</v>
      </c>
      <c r="F422" s="90">
        <v>550</v>
      </c>
      <c r="G422" s="90">
        <f t="shared" si="129"/>
        <v>1650</v>
      </c>
      <c r="H422" s="90">
        <f t="shared" si="130"/>
        <v>19800</v>
      </c>
    </row>
    <row r="423" spans="2:8" s="9" customFormat="1" x14ac:dyDescent="0.25">
      <c r="B423" s="54"/>
      <c r="C423" s="105" t="s">
        <v>7</v>
      </c>
      <c r="D423" s="95">
        <v>2</v>
      </c>
      <c r="E423" s="96">
        <v>0.45</v>
      </c>
      <c r="F423" s="90">
        <v>450</v>
      </c>
      <c r="G423" s="90">
        <f t="shared" si="129"/>
        <v>900</v>
      </c>
      <c r="H423" s="90">
        <f t="shared" si="130"/>
        <v>10800</v>
      </c>
    </row>
    <row r="424" spans="2:8" s="9" customFormat="1" x14ac:dyDescent="0.25">
      <c r="B424" s="54"/>
      <c r="C424" s="105" t="s">
        <v>9</v>
      </c>
      <c r="D424" s="95">
        <v>1</v>
      </c>
      <c r="E424" s="96">
        <v>0.7</v>
      </c>
      <c r="F424" s="90">
        <v>700</v>
      </c>
      <c r="G424" s="90">
        <f t="shared" si="129"/>
        <v>700</v>
      </c>
      <c r="H424" s="90">
        <f t="shared" si="130"/>
        <v>8400</v>
      </c>
    </row>
    <row r="425" spans="2:8" ht="34.5" customHeight="1" x14ac:dyDescent="0.25">
      <c r="B425" s="63">
        <v>6</v>
      </c>
      <c r="C425" s="106" t="s">
        <v>111</v>
      </c>
      <c r="D425" s="107">
        <f>SUM(D426:D430)</f>
        <v>12</v>
      </c>
      <c r="E425" s="107"/>
      <c r="F425" s="108"/>
      <c r="G425" s="108">
        <f>SUM(G426:G430)</f>
        <v>7000</v>
      </c>
      <c r="H425" s="108">
        <f>SUM(H426:H430)</f>
        <v>84000</v>
      </c>
    </row>
    <row r="426" spans="2:8" s="9" customFormat="1" x14ac:dyDescent="0.25">
      <c r="B426" s="54"/>
      <c r="C426" s="105" t="s">
        <v>40</v>
      </c>
      <c r="D426" s="95">
        <v>1</v>
      </c>
      <c r="E426" s="96">
        <v>1</v>
      </c>
      <c r="F426" s="90">
        <v>1000</v>
      </c>
      <c r="G426" s="90">
        <f t="shared" ref="G426:G430" si="131">D426*F426</f>
        <v>1000</v>
      </c>
      <c r="H426" s="90">
        <f t="shared" ref="H426:H430" si="132">G426*12</f>
        <v>12000</v>
      </c>
    </row>
    <row r="427" spans="2:8" s="9" customFormat="1" x14ac:dyDescent="0.25">
      <c r="B427" s="54"/>
      <c r="C427" s="105" t="s">
        <v>3</v>
      </c>
      <c r="D427" s="95">
        <v>2</v>
      </c>
      <c r="E427" s="96">
        <v>0.65</v>
      </c>
      <c r="F427" s="90">
        <v>650</v>
      </c>
      <c r="G427" s="90">
        <f t="shared" si="131"/>
        <v>1300</v>
      </c>
      <c r="H427" s="90">
        <f t="shared" si="132"/>
        <v>15600</v>
      </c>
    </row>
    <row r="428" spans="2:8" s="9" customFormat="1" x14ac:dyDescent="0.25">
      <c r="B428" s="54"/>
      <c r="C428" s="105" t="s">
        <v>4</v>
      </c>
      <c r="D428" s="95">
        <v>4</v>
      </c>
      <c r="E428" s="96">
        <v>0.55000000000000004</v>
      </c>
      <c r="F428" s="90">
        <v>550</v>
      </c>
      <c r="G428" s="90">
        <f t="shared" si="131"/>
        <v>2200</v>
      </c>
      <c r="H428" s="90">
        <f t="shared" si="132"/>
        <v>26400</v>
      </c>
    </row>
    <row r="429" spans="2:8" s="9" customFormat="1" x14ac:dyDescent="0.25">
      <c r="B429" s="54"/>
      <c r="C429" s="105" t="s">
        <v>7</v>
      </c>
      <c r="D429" s="95">
        <v>4</v>
      </c>
      <c r="E429" s="96">
        <v>0.45</v>
      </c>
      <c r="F429" s="90">
        <v>450</v>
      </c>
      <c r="G429" s="90">
        <f t="shared" si="131"/>
        <v>1800</v>
      </c>
      <c r="H429" s="90">
        <f t="shared" si="132"/>
        <v>21600</v>
      </c>
    </row>
    <row r="430" spans="2:8" s="9" customFormat="1" x14ac:dyDescent="0.25">
      <c r="B430" s="54"/>
      <c r="C430" s="105" t="s">
        <v>9</v>
      </c>
      <c r="D430" s="95">
        <v>1</v>
      </c>
      <c r="E430" s="96">
        <v>0.7</v>
      </c>
      <c r="F430" s="90">
        <v>700</v>
      </c>
      <c r="G430" s="90">
        <f t="shared" si="131"/>
        <v>700</v>
      </c>
      <c r="H430" s="90">
        <f t="shared" si="132"/>
        <v>8400</v>
      </c>
    </row>
    <row r="431" spans="2:8" x14ac:dyDescent="0.25">
      <c r="B431" s="102" t="s">
        <v>144</v>
      </c>
      <c r="C431" s="103" t="s">
        <v>112</v>
      </c>
      <c r="D431" s="85">
        <f>SUM(D432:D434)</f>
        <v>4</v>
      </c>
      <c r="E431" s="85"/>
      <c r="F431" s="88"/>
      <c r="G431" s="88">
        <f>SUM(G432:G434)</f>
        <v>2900</v>
      </c>
      <c r="H431" s="88">
        <f>SUM(H432:H434)</f>
        <v>34800</v>
      </c>
    </row>
    <row r="432" spans="2:8" s="9" customFormat="1" x14ac:dyDescent="0.25">
      <c r="B432" s="54"/>
      <c r="C432" s="105" t="s">
        <v>103</v>
      </c>
      <c r="D432" s="95">
        <v>1</v>
      </c>
      <c r="E432" s="96">
        <v>1</v>
      </c>
      <c r="F432" s="90">
        <v>1000</v>
      </c>
      <c r="G432" s="90">
        <f>D432*F432</f>
        <v>1000</v>
      </c>
      <c r="H432" s="90">
        <f t="shared" ref="H432:H434" si="133">G432*12</f>
        <v>12000</v>
      </c>
    </row>
    <row r="433" spans="2:8" s="9" customFormat="1" x14ac:dyDescent="0.25">
      <c r="B433" s="54"/>
      <c r="C433" s="105" t="s">
        <v>3</v>
      </c>
      <c r="D433" s="95">
        <v>1</v>
      </c>
      <c r="E433" s="96">
        <v>0.7</v>
      </c>
      <c r="F433" s="90">
        <v>700</v>
      </c>
      <c r="G433" s="90">
        <f>D433*F433</f>
        <v>700</v>
      </c>
      <c r="H433" s="90">
        <f t="shared" si="133"/>
        <v>8400</v>
      </c>
    </row>
    <row r="434" spans="2:8" s="9" customFormat="1" x14ac:dyDescent="0.25">
      <c r="B434" s="54"/>
      <c r="C434" s="105" t="s">
        <v>4</v>
      </c>
      <c r="D434" s="95">
        <v>2</v>
      </c>
      <c r="E434" s="96">
        <v>0.6</v>
      </c>
      <c r="F434" s="90">
        <v>600</v>
      </c>
      <c r="G434" s="90">
        <f>D434*F434</f>
        <v>1200</v>
      </c>
      <c r="H434" s="90">
        <f t="shared" si="133"/>
        <v>14400</v>
      </c>
    </row>
    <row r="435" spans="2:8" x14ac:dyDescent="0.25">
      <c r="B435" s="102"/>
      <c r="C435" s="103" t="s">
        <v>31</v>
      </c>
      <c r="D435" s="85">
        <f>D4+D13+D19+D25+D31+D37+D43+D49+D55+D61+D67+D73+D79+D88+D94+D100+D106+D115+D121+D127+D136+D142+D148+D154+D160+D166+D172+D178+D184+D193+D199+D205+D211+D217+D223+D229+D235+D244+D250+D256+D262+D268+D274+D283+D289+D295+D300+D306+D315+D321+D327+D330+D336+D341+D350+D356+D362+D368+D374+D380+D386+D394+D401+D407+D413+D419+D425+D431</f>
        <v>714</v>
      </c>
      <c r="E435" s="85"/>
      <c r="F435" s="88"/>
      <c r="G435" s="88">
        <f>G4+G13+G19+G25+G31+G37+G43+G49+G55+G61+G67+G73+G79+G88+G94+G100+G106+G115+G121+G127+G136+G142+G148+G154+G160+G166+G172+G178+G184+G193+G199+G205+G211+G217+G223+G229+G235+G244+G250+G256+G262+G268+G274+G283+G289+G295+G300+G306+G315+G321+G327+G330+G336+G341+G350+G356+G362+G368+G374+G380+G386+G394+G401+G407+G413+G419+G425+G431</f>
        <v>453400</v>
      </c>
      <c r="H435" s="88">
        <f>H4+H13+H19+H25+H31+H37+H43+H49+H55+H61+H67+H73+H79+H88+H94+H100+H106+H115+H121+H127+H136+H142+H148+H154+H160+H166+H172+H178+H184+H193+H199+H205+H211+H217+H223+H229+H235+H244+H250+H256+H262+H268+H274+H283+H289+H295+H300+H306+H315+H321+H327+H330+H336+H341+H350+H356+H362+H368+H374+H380+H386+H394+H401+H407+H413+H419+H425+H431</f>
        <v>5440800</v>
      </c>
    </row>
    <row r="437" spans="2:8" ht="21" x14ac:dyDescent="0.25">
      <c r="D437" s="12"/>
      <c r="E437" s="12"/>
    </row>
    <row r="439" spans="2:8" x14ac:dyDescent="0.25">
      <c r="D439" s="13"/>
      <c r="E439" s="13"/>
    </row>
  </sheetData>
  <autoFilter ref="B3:H435"/>
  <mergeCells count="1">
    <mergeCell ref="B2:H2"/>
  </mergeCells>
  <printOptions horizontalCentered="1"/>
  <pageMargins left="0" right="0" top="0.196850393700787" bottom="0.196850393700787" header="0.196850393700787" footer="0.196850393700787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ნაერთი </vt:lpstr>
      <vt:lpstr>ცენტრალური აპარატი </vt:lpstr>
      <vt:lpstr>საშტატო_თბილისი</vt:lpstr>
      <vt:lpstr>საშტატო_რეგიონები </vt:lpstr>
      <vt:lpstr>'ნაერთი '!Print_Area</vt:lpstr>
      <vt:lpstr>საშტატო_თბილისი!Print_Area</vt:lpstr>
      <vt:lpstr>'საშტატო_რეგიონები '!Print_Area</vt:lpstr>
      <vt:lpstr>'ცენტრალური აპარატი '!Print_Area</vt:lpstr>
      <vt:lpstr>საშტატო_თბილისი!Print_Titles</vt:lpstr>
      <vt:lpstr>'საშტატო_რეგიონები '!Print_Titles</vt:lpstr>
      <vt:lpstr>'ცენტრალური აპარატი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 sulaberidze</dc:creator>
  <cp:lastModifiedBy>Giorgi Gelashvili</cp:lastModifiedBy>
  <cp:lastPrinted>2019-09-27T11:30:36Z</cp:lastPrinted>
  <dcterms:created xsi:type="dcterms:W3CDTF">2015-11-30T15:19:00Z</dcterms:created>
  <dcterms:modified xsi:type="dcterms:W3CDTF">2019-09-27T11:30:56Z</dcterms:modified>
</cp:coreProperties>
</file>